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041" yWindow="65476" windowWidth="6315" windowHeight="5805" activeTab="0"/>
  </bookViews>
  <sheets>
    <sheet name="Инструкция" sheetId="1" r:id="rId1"/>
    <sheet name="Опросник" sheetId="2" r:id="rId2"/>
    <sheet name="Баллы" sheetId="3" state="hidden" r:id="rId3"/>
    <sheet name="Диаграмма" sheetId="4" r:id="rId4"/>
    <sheet name="Номера типов" sheetId="5" state="hidden" r:id="rId5"/>
    <sheet name="Характеристики" sheetId="6" state="hidden" r:id="rId6"/>
    <sheet name="Коррекция" sheetId="7" state="hidden" r:id="rId7"/>
    <sheet name="Результат" sheetId="8" r:id="rId8"/>
    <sheet name="квадрат" sheetId="9" state="hidden" r:id="rId9"/>
    <sheet name="Номер профессии" sheetId="10" state="hidden" r:id="rId10"/>
    <sheet name="Профессии" sheetId="11" state="hidden" r:id="rId11"/>
    <sheet name="Промежуточные" sheetId="12" state="hidden" r:id="rId12"/>
    <sheet name="Достоверность" sheetId="13" state="hidden" r:id="rId13"/>
    <sheet name="Профессиональная направленность" sheetId="14" r:id="rId14"/>
    <sheet name="Завершение" sheetId="15" r:id="rId15"/>
  </sheets>
  <definedNames/>
  <calcPr fullCalcOnLoad="1"/>
</workbook>
</file>

<file path=xl/sharedStrings.xml><?xml version="1.0" encoding="utf-8"?>
<sst xmlns="http://schemas.openxmlformats.org/spreadsheetml/2006/main" count="335" uniqueCount="191">
  <si>
    <t>Вечно недовольный, ворчливый, склонный к придиркам. Мелочно-требовательный. К язвительности не склонен. Легко обижается по пустякам. Часто хмурый, раздражителен. завистлив. В делах неуверенный. В отношениях – подчиненный. Перед трудностями пасует. В группе, классе держится в стороне. злопамятный. Друзей не имеет. Сверстниками командует. Голос тихий, резкий.</t>
  </si>
  <si>
    <t>Высокочувствительный тип, недоверчивый, затаенно-страстный, молчаливый, замкнуто-обидчивый.  Самолюбивый, независимый, имеет критический ум. Пессимист. Склонен к обобщенному мышлению часто - неуверенность в себе.</t>
  </si>
  <si>
    <t xml:space="preserve">Очень эмоционален. Восторженный, жизнерадостный, общительный, влюбчивый. В контактах – неразборчив, дружески настроен ко всем. Непостоянен, наивен, ребячлив, нежен. Пользуется симпатиями окружающих. фантазер. Не стремится к лидерству, предпочитает интимно-дружеские связи. </t>
  </si>
  <si>
    <t xml:space="preserve">Эмпатичный. Очень жалостливый, склонный поддерживать слабых, предпочитает интимно-дружеские контакты. Настроение чаще спокойно-пониженное. Скромный. Застенчивый. Не уверен в себе. Созерцатель. Легко становится настороженным и подозрительным в неблагоприятных условиях. </t>
  </si>
  <si>
    <t xml:space="preserve">Спокойный тип. Молчаливый, рассудительный. Замедленно-деятельный, очень последовательный, самостоятельный, независимый, кропотливый. Беспристрастный, скромный, низко-эмоциональный. Иногда отвлечен от реальности. </t>
  </si>
  <si>
    <t xml:space="preserve">Очень демонстративен, не умеет сопереживать. Эмоционально беден. Любит противопоставить себя коллективу. Очень напорист в достижении значимых для себя ценностей. Престижен. Часто фальшив. Практичен. </t>
  </si>
  <si>
    <t xml:space="preserve">Очень энергичен, жизнерадостен. «Любимец публики». Считается, что подростки такого типа счастливцы. Действительно, они часто очень одаренны, легко учатся, артистичны, малоутомляемы. Однако, наличие этих качеств часто имеет негативные результаты. Подростки (и молодые люди) с детства привыкают, что им все доступно. В результате чего не учатся серьезно работать над достижением цели. Легко все бросают, часто прерывают дружбу. Поверхностны. Имеют довольно низкий социальный интеллект. </t>
  </si>
  <si>
    <t>Очень пассивно-безразличный. Уверен в себе. В отношении к окружающим жестко-требователен. Злопамятен. Часто проявляет пассивное упрямство. Очень педантичен. мелочен. Рассудителен, хладнокровен. К чужому мнению относится безразлично. Ригиден, предпочитает привычные дела и монотонность быта. Интонации речи маловыразительные. Малоэстетичен.</t>
  </si>
  <si>
    <t>Общительный, активный, инициативный, увлекающийся. При этом умеет управлять собой. Умеет добиваться намеченной цели. честолюбив. Любит лидировать и умеет быть организатором. Пользуется доверием и искренним уважением окружающих. Характер легкий, эстетичен, ровно оживлен.</t>
  </si>
  <si>
    <t>Активный, уравновешенный тип. Энергичен. Среднеобщителен. Привязчив к немногочисленным друзьям. Упорядочен. Умеет ставить перед собой задачи и добиваться решений. Не склонен к соперничеству. Иногда обидчив.</t>
  </si>
  <si>
    <t xml:space="preserve">Активен, иногда взрывчатый, иногда беспечно-веселый. Часто спокойно-безразличен. Инициативы почти не проявляет, действует по указке. Пассивен в социальных контактах. К глубоким эмоциональным переживаниям не расположен. Склонен к монотонной, кропотливой работе. </t>
  </si>
  <si>
    <t xml:space="preserve">Спокоен, уравновешен, терпелив, педантичен. Честолюбив. Целеустремлен. Имеет твердые принципы. Временами обидчив. </t>
  </si>
  <si>
    <t>Уравновешенно-меланхоличный. Тонко чувствительный. Привязчивый; ценит доверительно-интимные отношения, спокойный, ценит юмор. В целом – оптимист. Иногда паникует, иногда впадает в депрессии. Однако, чаще спокойно-задумчив.</t>
  </si>
  <si>
    <t>Меланхоличный, честолюбивый, упорный, серьезный. Иногда склонен к тревожному настроению. Дружит с немногочисленным кругом людей. Необидчив, но иногда мнителен. Самостоятелен в решениях относительно принципиальных вопросов, но зависим от близких в эмоциональной жизни.</t>
  </si>
  <si>
    <t>Жестко требователен к окружающим: упрям, горд, очень честолюбив. Энергичен, общителен, настроение чаще боевитое. Неудачи скрывает. Любит быть на виду. Хладнокровен.</t>
  </si>
  <si>
    <t xml:space="preserve">Гордый, стремится к первенству, злопамятен. Стремится к лидерству во всем, энергичен, упорен. Спокойный, расчетливый. Любит риск, непреклонный в достижениях. Не лишен артистизма, хотя и суховат.  </t>
  </si>
  <si>
    <t>Застенчив, независтлив, стремится к самостоятельности, привязчив. Доброжелателен. С близкими людьми проявляет наблюдательность, чувство юмора. Склонен к глубоким доверительным отношениям. Избегает ситуации риска, опасности. Не выносит навязанный темп. В неудачах обвиняет только себя. Иногда склонен к быстрым решениям. Часто раскаивается в своих поступках.</t>
  </si>
  <si>
    <t xml:space="preserve">Честолюбив, неудачи не снижают уверенности в себе. Заносчив. Злопамятен. Энергичен. Упорен. Целеустремлен. Склонен к конфликтности. Не уступает, даже если не прав. Мук совести не испытывает. В общении не склонен к сопереживанию. Ценит только информативность. Эмоционально ограниченный тип. </t>
  </si>
  <si>
    <t>Характеролгические проявления:</t>
  </si>
  <si>
    <t>Нейротизм:</t>
  </si>
  <si>
    <t>Ложь:</t>
  </si>
  <si>
    <t>Ваша роль?</t>
  </si>
  <si>
    <t>ученик</t>
  </si>
  <si>
    <t>учитель или родитель</t>
  </si>
  <si>
    <t>тип</t>
  </si>
  <si>
    <t>Пути коррекции:</t>
  </si>
  <si>
    <t>Воспитателей беспокоят мало, а значит всегда страдают от невнимания педагогов, тренеров, начальников. Главное в подходе - повысить самооценку посредством привлечения внимания группы к данному человеку. Желательно, чтобы у индивида была возможность выбора темпа работы. подчеркивать ценность таких качеств, как скромность, хладнокровие.</t>
  </si>
  <si>
    <t>Номер</t>
  </si>
  <si>
    <r>
      <t xml:space="preserve">Вы импульсивный, вспыльчивый, легко возбудимый человек. Вам трудно сдерживать себя и вы бываете излишне резки и прямолинейны. Увлеченно отдаетесь делу, но при неудаче быстро теряете интерес. </t>
    </r>
    <r>
      <rPr>
        <sz val="10"/>
        <color indexed="62"/>
        <rFont val="Arial"/>
        <family val="2"/>
      </rPr>
      <t xml:space="preserve">Люди вашего типа предпочитают работу с ярко выраженной цикличностью, требующую максимального напряжения сил, но не длительную. Их привлекает высокий темп движений, разнообразие, необходимость проявлять смекалку и сообразительность. Вам больше подходят профессии технической направленности или связанные с преподаванием технических дисциплин, а так же профессии, связанные с переменой обстановки, путешествиями, разъездами (геолог, инженер-радиофизик, инженер-строитель, инженер по связи, инженер-преподаватель, программист и др.). </t>
    </r>
  </si>
  <si>
    <t>Поощрять трудолюбие, использовать природный артистизм и склонность к новизне. Желательно исподволь приучать к настойчивости, дисциплине (например, предлагая оригинальные задания). Рекомендуется помочь организовать время (кружковой работой, участием в экспедициях и т.д.)</t>
  </si>
  <si>
    <t>Основная тактика – подчеркнутое уважение. Взаимоотношения следует строить на убеждении, спокойном, доброжелательном тоне общения. При аффективном поведении возможна ироническая реакция. Не следует «выяснять отношения» в момент конфликта. Лучше обсудить проблемы позже в спокойной ситуации. При этом желательно акцентировать внимание на проблеме и на возможности решить ее без особого эмоционального напряжения. Подросткам данного типа необходима возможность проявления организаторских способностей, а также реализации энергетического потенциала (спортивные достижения и т.п.).</t>
  </si>
  <si>
    <t>Стремиться поддержать. Оградить от насмешек. Выделять положительные стороны (вдумчивость, склонность к монотонной деятельности). Подобрать деятельность, не требующую активного общения, строгой временной регламентации, а также не включенную в жесткую систему субординации. активизировать интерес к окружающим. исподволь сводить с людьми доброжелательно-энергичными.</t>
  </si>
  <si>
    <t xml:space="preserve">Остро нуждается в повышении самооценки, это разрушает безразличие и повышает уровень притязаний, а следовательно, качество работы или учебы. Желательно найти сильные стороны (способности, задатки), чтобы как-то увлечь работой. </t>
  </si>
  <si>
    <t>Стараться поддерживать, опекать, подчеркивать перед группой положительные качества и проявления (серьезность, воспитанность, чуткость). Можно увлечь идеей (например, помощи кому-то более слабому). Это повысит самооценку, даст повод к более оптимистическому ощущению жизни.</t>
  </si>
  <si>
    <t xml:space="preserve">В деятельности желательно предоставить свободный режим; поощрять, это активизирует инициативу. Постараться раскрепостить, чтобы действовал самостоятельно, а не по указке (по природе подчиняем). Избегать публичной критики. Внушать уверенность в своих силах и правах. Не допускать слепой веры в чей-либо авторитет. </t>
  </si>
  <si>
    <t>Главная задача – активизировать потребность в деятельности. Найти занятие, могущее заинтересовать (скорее это нечто, связанное с художественными проявлениями). Поощрять успехи. Желательно чаще общаться с подростком, обращая внимание на развитие социального интеллекта.</t>
  </si>
  <si>
    <t xml:space="preserve">Режим желателен более жесткий, мобилизующий. Установить доброжелательные отношения, но подросток должен чувствовать, что за ним наблюдают. Стремиться направлять энергию в полезное дело (например, увлечь глобальной идеей достичь чего-то (поступить в престижный ВУЗ и т.п.). Однако, в этом случае необходимо вместе распланировать предстоящую работу, фиксировать сроки и объемы и жестко контролировать выполнение. Желательно подростка данного типа ввести в состав группы или бригады с сильным лидером и позитивными установками. </t>
  </si>
  <si>
    <t xml:space="preserve">Поддерживать усилия, направленные на достижение интересных целей (у самого хватает инициативы выбрать какое-то занятие или цель, но не хватает упорства). Поощрять артистизм, но не допускать до клоунства. </t>
  </si>
  <si>
    <t xml:space="preserve">Поощрять и развивать организаторские склонности. Может быть лидером, но надо контролировать. Удерживать от зазнайства. Лидерское положение в коллективе легко выправляет разболтанность, лень. Любит быть «на коне». Можно допускать коллективную критику в случае необходимости. </t>
  </si>
  <si>
    <t xml:space="preserve">Лидер по натуре, как эмоционального, так и делового плана. Надо поддерживать лидерские усилия, помогать, направлять в деловом и личностном плане. </t>
  </si>
  <si>
    <t xml:space="preserve">Цель старшего -  держать подростка «В рамках», так как тот склонен к зазнайству, подчинению себе окружающих. Действовать лучше спокойно и твердо. Выделять других, подчеркивая положительные личностные качества. Можно предложить роль организатора. При этом требовать выполнения обязанностей. Желательно эстетическое воспитание. </t>
  </si>
  <si>
    <t xml:space="preserve">Нельзя относиться равнодушно. Можно относиться дружелюбно, можно – с иронией.  Дать возможность занять лидерское положение, однако, при этом следует выбрать пост, на котором он больше внимания уделял бы бумагам, чем людям. Поощрять волю и упорство. При этом подростку желательно воспитывать в себе позитивное эмоциональное отношение к окружающим и позитивные установки. </t>
  </si>
  <si>
    <t xml:space="preserve">Желательно наладить хотя бы минимальные взаимоотношения. Это легче сделать, основываясь на мнительности данного человека. Можно интересоваться его самочувствием, успехами в доверительной беседе. В качестве общественной нагрузки, позволяющей иметь опору во взаимоотношениях, можно дать канцелярскую работу (педантичные свойства позволяют делать ее хорошо). Поощрять за исполнительность при всем коллективе, что позволит как-то наладить отношения со сверстниками. Подростки такого типа требуют постоянного внимания и индивидуального взаимодействия. </t>
  </si>
  <si>
    <t xml:space="preserve">В подходе желательны: оберегающий режим, поощрения при одноклассниках, уважительность. Следует поддерживать справедливые критические суждения, но избегать развития у подростка морализирования и критиканства. </t>
  </si>
  <si>
    <t xml:space="preserve">Поддерживать положительный настрой. желательно развивать эстетические склонности, поддерживать увлечения ( поощрять, интересоваться, предлагать выступить перед классом, группой). Обратить внимание на выработку волевых качеств (настойчивости, уровня притязаний).  </t>
  </si>
  <si>
    <t xml:space="preserve">Рекомендуется наладить щадяще-развивающий режим. Контролировать исподволь, относиться спокойно-доброжелательно. Помогать в трудных ситуациях, какими в данном случае является достижение цели, формирование активной позиции, налаживание контактов (со сверстниками и взрослыми). Исключить публичное обсуждение, если возможны негативные оценки. </t>
  </si>
  <si>
    <t xml:space="preserve">У подростков данного типа надо постараться повысить самооценку, развить систему притязаний, раскрыть склонности и способности подростка. Заинтересовать чем-то можно, дав какую-то работу с высокой личной ответственностью (по типу деятельность должна быть больше связана с бумагами, чем с людьми). Подростки такого типа нуждаются в советах по разным вопросам, но выраженных в деликатной форме. </t>
  </si>
  <si>
    <t>Режим взаимодействия мягкий, терпимый, чтобы не обострять негативные качества. вовлечь в спортивные или технические занятия, чтобы подростки могли перевести энергетику в позитивное русло, а потребность в борьбе за первенство в приемлемую форму. желательно эстетическое воспитание. Вовлекать в позитивные социальные группы с сильным влиятельным лидером.</t>
  </si>
  <si>
    <t xml:space="preserve">Требуют доброжелательно-строгого отношения. В коллективе не стоит выбирать на лидерские должности (лучше часто предлагать разовые поручения организаторского типа). Строго требовать выполнения поручений. Желательно вместе с подростком найти какую-то значимую цель (например, овладеть иностранным языком), разбить на периоды срок исполнения, расписать по времени задачи и контролировать выполнение. Это, с одной стороны, поможет добиться поставленной цели, с другой стороны – приучит к упорядоченной работе.  </t>
  </si>
  <si>
    <t>Создать у подростка ощущение, что он интересен воспитателю (тренеру и т.д.). следует интересоваться мелочами быта, самочувствия. Среди общественных поручений желательно выбрать что-то, требующее аккуратного исполнения (ведение журнала или табеля, учет чего-то и т.п.). Хвалить за исполнительность. Помогать в выборе занятий (желательно индивидуальные, а не групповые виды спорта или художественной самодеятельности)</t>
  </si>
  <si>
    <t xml:space="preserve">Создать возможность лидерства. Помогать в решении групповых и индивидуальных задач. Следить за тем, чтобы нагрузка (учебная, производственная и общественная) была в разумных пределах.  </t>
  </si>
  <si>
    <t xml:space="preserve">Предпочитает спокойное доверительное отношение окружающих. Желательно отлаживание четких деловых контактов. </t>
  </si>
  <si>
    <t xml:space="preserve">Желательно спокойно-деловое отношение. Находить и рекомендовать лучше индивидуальные занятия. Хорошо справляются с административной работой.  </t>
  </si>
  <si>
    <t xml:space="preserve">Любит доверительные отношения, спокойный темп работы. Не склонен к панибратству. Желательно поощрять при классе (группе) за аккуратность, исполнительность. работать над повышением уверенности в своих силах. </t>
  </si>
  <si>
    <t>Создать обстановку активно-спокойной деятельности. Желательно избежать жесткой регламентации. Рекомендовать эстетические и литературные занятия.</t>
  </si>
  <si>
    <t xml:space="preserve">Рекомендуется направлять усилия на повышение самооценки, укреплять уверенность в себе. </t>
  </si>
  <si>
    <t xml:space="preserve">Взаимоотношения строить на основе уважения, высокой требовательности. Можно посмеиваться над недостатками, если подросток заносчив.  </t>
  </si>
  <si>
    <t xml:space="preserve">Не допускает зазнайства. Поддерживать в позитивных усилиях. Помогать в лидерстве, не допускать командный стиль отношений. Нейтрализовать озлобленность. Развивать социальный интеллект. </t>
  </si>
  <si>
    <t>Обеспечить спокойную  доброжелательную обстановку. Стараться вовлекать в активное решение деловых вопросов. Поощрять социальную активность, вовлекать в участие в каких-либо мероприятиях (семинарах, конференциях и т.п.).</t>
  </si>
  <si>
    <t xml:space="preserve">Не поддерживать в конфликтных ситуациях. Воздействовать через честолюбие. Отношения поддерживать ровные, пытаясь исподволь развивать социальный интеллект. </t>
  </si>
  <si>
    <t>Экстраверсия:</t>
  </si>
  <si>
    <t>э</t>
  </si>
  <si>
    <t>н</t>
  </si>
  <si>
    <t>шаг</t>
  </si>
  <si>
    <t>Вы человек уравновешенный, умеете себя сдерживать. В сложных жизненных ситуациях можете иногда "потерять голову", но волевым усилием способны восстановить равновесие. Достаточно легко переносите смену обстановки, схватываете новое, гибки в общении с людьми, склонны к активной деятельности. Предпочитаете самостоятельность в делах, работу, требующую смекалки, находчивости, энергичности, напряжения, выдержки. Люди вашего типа лучше справляются с деятельностью, требующей четкого планирования, учета последовательности событий. Чаще всего они становятся лидерами, организаторами. Вам подходят профессии: преподаватель, психолог, дефектолог, воспитатель, диспетчер, журналист, специалист по связям с общественностью, социолог, экскурсовод, агент по туризму, страховке и другим направлениям, экономист, технолог, переводчик, юрист, водитель разнообразных видов транспорта и т. п.</t>
  </si>
  <si>
    <t xml:space="preserve">Достоверность </t>
  </si>
  <si>
    <t>Достоверность:</t>
  </si>
  <si>
    <t>%</t>
  </si>
  <si>
    <t>Вы человек достаточно живой и общительный, активный, когда видите перед собой ясную задачу и конкретное дело. Неплохо переносите смену обстановки, достаточно быстро к ней приспосабливаетесь, легко схватываете новое. Вы энергичны, способны много работать не утомляясь, сдержанны, спокойны, легко можете включаться в новую деятельность. Вам подходят разнообразные профессии: геолог, археолог, инженер-физик, педагог, проводник пассажирского поезда, летчик, системный администратор, строитель, юрист, инженер-конструктор, наладчик оборудования, инженер транспорта, технолог по производству питания, одежды и др.</t>
  </si>
  <si>
    <t>Вы человек весьма уравновешенный в своих чувствах и действиях. Остаетесь спокойным и ровным в сложных жизненных ситуациях. Очень сдержанны, рассудительны, но медлительны. Труднее приспосабливаетесь к изменяющейся обстановке. Вам требуется время для обдумывания, раскачки, но, начав дело, вы обычно стараетесь довести его до конца, вы малоразговорчивы, не любите говорить по пустякам, вам трудно общаться с людьми. Предпочитаете работу, не требующую частой смены заданий, медленного темпа. Затрудняетесь самостоятельно принимать решения, поэтому вам лучше не брать на себя ответственность за руководство людьми и организацию деятельности других. Вам больше подходят профессии: оператор станков с программным управлением, оператор связи, компьютерных систем, экономист, бухгалтер, корректор, лесничий, машинист, техник-технолог по разным видам производства и др.</t>
  </si>
  <si>
    <t>Вы впечатлительный, стеснительный человек, трудно находящий контакты с другими людьми. Зачастую обидчивы, чувствуете себя уверенно лишь в знакомой, привычной обстановке. Люди, мало вас знающие, часто не понимают вас. Вам рекомендуется работать в обстановке, не требующей большого нервного напряжения, быстрых реакций и частой смены характера деятельности. Вам больше подойдут профессии: ландшафтный дизайнер, микробиолог, лаборант в химлаборатории, библиотекарь, корректор, реставратор, настройщик музыкальных инструментов, сборщик радиодеталей и микросхем, деталей на часовом заводе, чертежник, художник-архитектор, конструктор-модельер, музыкальный работник, технолог в легкой и пищевой промышленности.</t>
  </si>
  <si>
    <t>Вы человек необщительный, застенчивый, довольно сдержанный в чувствах, вдумчивый, склонный к рассуждениям. В поступках ориентируетесь в основном на собственные чувства, представления. Такой человек сближается только с немногими друзьями. Свои действия планирует заранее, не любит сильных впечатлений, стремится к спокойной, упорядоченной жизни. Людям этого типа предпочтительны профессии, где требуются усидчивость, пунктуальность, внимательность в работе. Они предпочитают работать в одиночку. Вам больше подойдут профессии: программист, инженер леса, зоолог, биолог, переводчик иностранного текста и др.</t>
  </si>
  <si>
    <t>Вы человек эмоционально неустойчивый, чувствительный. В меру общительный, но в отношениях с людьми не очень выдержанный, легко обижаетесь. Ваши поступки часто зависят от вашего настроения: вы то очень энергичны, то становитесь вялым и апатичным. Непостоянны во взглядах и интересах. У вас хорошо развита интуиция. Люди вашего типа предпочитают работу интересную, связанную с эмоциями, но непродолжительную и не очень напряженную, больше умственную, чем физическую. Вам подойдут профессии: филолог, актер драмтеатра, певец, архитектор, специалист в легкой и пищевой промышленности, конооператор, журналист, кондитер, фармацевт, ювелир, юрист и т. д.</t>
  </si>
  <si>
    <t>Вы человек спокойный, постоянный в дружбе и интересах. Эмоции не мешают вам видеть вещи реалистично, умеете приспосабливаться к действительности, рассудительны, в меру общительны, но в поведении не зависимы от взглядов других, охотно делитесь советами, не боитесь неудач, пытаетесь разобраться в их причинах. Люди этого типа могут добиться успеха в разнообразных видах деятельности, особенно в тех, где четко определены действия и наглядно представлен конечный результат. Вам подойдут профессии: геолог, офицер, преподаватель, врач, пилот, специалист в области социологии, права, дизайнер, журналист, переводчик, дипломат и т.д.</t>
  </si>
  <si>
    <t>Вы человек в меру общительный, довольно спокойный, но иногда даете волю эмоциям. Достаточно открытый, не очень тревожный, хорошо переносите одиночество, не очень любите шумные компании. Люди вашего типа в меру активны, универсальны в поведении. Они хорошо работают в разных областях деятельности, но при условии осознания важности работы, наличия перспективы продвижения по службе. Вам подойдут профессии: специалист в области разнообразных видов транспорта, радиоэлектроники, техники, систем связи, педагог, врач, работник сферы обслуживания и др.</t>
  </si>
  <si>
    <t>Далее &gt;&gt;&gt;</t>
  </si>
  <si>
    <t>Описания типов личности</t>
  </si>
  <si>
    <t>Х - холерик</t>
  </si>
  <si>
    <t>С - сангвиник</t>
  </si>
  <si>
    <t xml:space="preserve">ХС - холерически-сангвинический </t>
  </si>
  <si>
    <t>Ф - флегматик</t>
  </si>
  <si>
    <t>М - меланхолик</t>
  </si>
  <si>
    <t xml:space="preserve">ФМ - флегматико-меланхолический </t>
  </si>
  <si>
    <t xml:space="preserve">МХ - меланхолически-холерический </t>
  </si>
  <si>
    <t xml:space="preserve">СФ - сангвинически-флегматический </t>
  </si>
  <si>
    <t>Н - нормальный</t>
  </si>
  <si>
    <t>Ваш тип:</t>
  </si>
  <si>
    <t>"Чистые" и "промежуточные" типы темперамента</t>
  </si>
  <si>
    <t>Если Вы учитель или родитель и желаете знать пути коррекции, выберите соответствующий вариант</t>
  </si>
  <si>
    <t>Ваши показатели следующие:</t>
  </si>
  <si>
    <r>
      <t>Сравните</t>
    </r>
    <r>
      <rPr>
        <b/>
        <sz val="9.5"/>
        <color indexed="57"/>
        <rFont val="Arial Cyr"/>
        <family val="0"/>
      </rPr>
      <t xml:space="preserve"> </t>
    </r>
    <r>
      <rPr>
        <b/>
        <i/>
        <u val="single"/>
        <sz val="9.5"/>
        <color indexed="61"/>
        <rFont val="Arial Cyr"/>
        <family val="0"/>
      </rPr>
      <t>Ваши</t>
    </r>
    <r>
      <rPr>
        <b/>
        <sz val="9.5"/>
        <color indexed="57"/>
        <rFont val="Arial Cyr"/>
        <family val="0"/>
      </rPr>
      <t xml:space="preserve"> </t>
    </r>
    <r>
      <rPr>
        <b/>
        <sz val="9.5"/>
        <color indexed="61"/>
        <rFont val="Arial Cyr"/>
        <family val="0"/>
      </rPr>
      <t>показатели</t>
    </r>
    <r>
      <rPr>
        <b/>
        <sz val="9.5"/>
        <color indexed="57"/>
        <rFont val="Arial Cyr"/>
        <family val="0"/>
      </rPr>
      <t xml:space="preserve"> </t>
    </r>
    <r>
      <rPr>
        <b/>
        <sz val="9.5"/>
        <color indexed="62"/>
        <rFont val="Wingdings"/>
        <family val="0"/>
      </rPr>
      <t>u</t>
    </r>
    <r>
      <rPr>
        <b/>
        <sz val="9.5"/>
        <color indexed="57"/>
        <rFont val="Arial Cyr"/>
        <family val="0"/>
      </rPr>
      <t xml:space="preserve"> </t>
    </r>
    <r>
      <rPr>
        <b/>
        <sz val="9.5"/>
        <color indexed="61"/>
        <rFont val="Arial Cyr"/>
        <family val="0"/>
      </rPr>
      <t>с</t>
    </r>
    <r>
      <rPr>
        <b/>
        <sz val="9.5"/>
        <color indexed="57"/>
        <rFont val="Arial Cyr"/>
        <family val="0"/>
      </rPr>
      <t xml:space="preserve"> </t>
    </r>
    <r>
      <rPr>
        <b/>
        <i/>
        <u val="single"/>
        <sz val="9.5"/>
        <color indexed="61"/>
        <rFont val="Arial Cyr"/>
        <family val="0"/>
      </rPr>
      <t>нормативными</t>
    </r>
    <r>
      <rPr>
        <b/>
        <sz val="9.5"/>
        <color indexed="57"/>
        <rFont val="Arial Cyr"/>
        <family val="0"/>
      </rPr>
      <t xml:space="preserve"> </t>
    </r>
    <r>
      <rPr>
        <b/>
        <sz val="9.5"/>
        <color indexed="61"/>
        <rFont val="Arial Cyr"/>
        <family val="0"/>
      </rPr>
      <t>минимальными</t>
    </r>
    <r>
      <rPr>
        <b/>
        <sz val="9.5"/>
        <color indexed="57"/>
        <rFont val="Arial Cyr"/>
        <family val="0"/>
      </rPr>
      <t xml:space="preserve"> </t>
    </r>
    <r>
      <rPr>
        <b/>
        <sz val="9.5"/>
        <color indexed="14"/>
        <rFont val="Wingdings 3"/>
        <family val="1"/>
      </rPr>
      <t>p</t>
    </r>
    <r>
      <rPr>
        <b/>
        <sz val="9.5"/>
        <color indexed="57"/>
        <rFont val="Arial Cyr"/>
        <family val="0"/>
      </rPr>
      <t xml:space="preserve"> </t>
    </r>
    <r>
      <rPr>
        <b/>
        <sz val="9.5"/>
        <color indexed="61"/>
        <rFont val="Arial Cyr"/>
        <family val="0"/>
      </rPr>
      <t>и</t>
    </r>
    <r>
      <rPr>
        <b/>
        <sz val="9.5"/>
        <color indexed="57"/>
        <rFont val="Arial Cyr"/>
        <family val="0"/>
      </rPr>
      <t xml:space="preserve"> </t>
    </r>
    <r>
      <rPr>
        <b/>
        <sz val="9.5"/>
        <color indexed="61"/>
        <rFont val="Arial Cyr"/>
        <family val="0"/>
      </rPr>
      <t>максимальными</t>
    </r>
    <r>
      <rPr>
        <b/>
        <sz val="9.5"/>
        <color indexed="57"/>
        <rFont val="Arial Cyr"/>
        <family val="0"/>
      </rPr>
      <t xml:space="preserve"> </t>
    </r>
    <r>
      <rPr>
        <b/>
        <sz val="9.5"/>
        <color indexed="14"/>
        <rFont val="Wingdings"/>
        <family val="0"/>
      </rPr>
      <t>n</t>
    </r>
  </si>
  <si>
    <t xml:space="preserve">Графическая интерпретация результатов </t>
  </si>
  <si>
    <t>Опросник Айзенка (подростковый)</t>
  </si>
  <si>
    <t>10.    Ты когда-нибудь чувствовал себя несчастным, хотя для этого не было настоящей причины?</t>
  </si>
  <si>
    <t>11.    Можешь ли ты сказать о себе, что ты веселый, живой человек?</t>
  </si>
  <si>
    <t>13.    Верно ли, что ты часто раздражен чем-нибудь?</t>
  </si>
  <si>
    <t>16.    Тебе можно доверить любую тайну?</t>
  </si>
  <si>
    <t>17.    Можешь ли ты без особого труда внести оживление в скучную компанию сверстников?</t>
  </si>
  <si>
    <t>18.    Бывает ли так, что у тебя без всякой причины (физические нагрузки) сильно бьется сердце?</t>
  </si>
  <si>
    <t>19.    Делаешь ли ты обычно первый шаг для того, чтобы подружиться с кем-нибудь?</t>
  </si>
  <si>
    <t>20.    Ты когда-нибудь говорил неправду?</t>
  </si>
  <si>
    <t>21.    Ты легко расстраиваешься, когда критикуют тебя и твою работу?</t>
  </si>
  <si>
    <t>22.    Ты часто шутишь и рассказываешь смешные истории своим друзьям?</t>
  </si>
  <si>
    <t>23.    Ты часто чувствуешь себя усталым?</t>
  </si>
  <si>
    <t>24.    Ты всегда сначала делаешь уроки, а все остальное потом?</t>
  </si>
  <si>
    <t>25.    Ты обычно весел и всем доволен?</t>
  </si>
  <si>
    <t>26.    Обидчив ли ты?</t>
  </si>
  <si>
    <t>27.    Ты очень любишь общаться с другими ребятами?</t>
  </si>
  <si>
    <t>28.    Всегда ли ты выполняешь просьбы родных о помощи по хозяйству?</t>
  </si>
  <si>
    <t>29.    У тебя бывает головокружение?</t>
  </si>
  <si>
    <t>30.    Бывает ли так, что твои действия и поступки ставят других людей в неловкое положение?</t>
  </si>
  <si>
    <t>31.    Ты часто чувствуешь, что тебе что-нибудь надоело?</t>
  </si>
  <si>
    <t>32.    Любишь ли ты иногда похвастаться?</t>
  </si>
  <si>
    <t>33.    Ты чаще всего сидишь и молчишь, когда попадаешь в общество незнакомых людей?</t>
  </si>
  <si>
    <t>34.    Волнуешься ли ты иногда так, что не можешь усидеть на месте?</t>
  </si>
  <si>
    <t>35.    Ты обычно быстро принимаешь решения?</t>
  </si>
  <si>
    <t>36.    Ты никогда не шумишь в классе, даже когда нет учителя?</t>
  </si>
  <si>
    <t>37.    Тебе часто снятся страшные сны?</t>
  </si>
  <si>
    <t>38.    Можешь ли ты дать волю чувствам и повеселиться в обществе друзей?</t>
  </si>
  <si>
    <t>39.    Тебя легко огорчить?</t>
  </si>
  <si>
    <t>40.    Случалось ли тебе плохо говорить о ком-нибудь?</t>
  </si>
  <si>
    <t>42.    Если оказываешь в глупом положении, то потом долго переживаешь?</t>
  </si>
  <si>
    <t>43.    Тебе очень нравятся шумные и веселые игры?</t>
  </si>
  <si>
    <t>44.    Ты всегда ешь то, что тебе подают?</t>
  </si>
  <si>
    <t>45.    Тебе трудно ответить «нет», когда тебя о чем-нибудь просят?</t>
  </si>
  <si>
    <t>46.    Ты любишь часто ходить в гости?</t>
  </si>
  <si>
    <t>47.    Бывают ли такие моменты, когда тебя о чем-нибудь просят?</t>
  </si>
  <si>
    <t>48.    Был ли ты когда-нибудь груб с родителями?</t>
  </si>
  <si>
    <t>49.    Считают ли тебя ребята веселым и живым человеком?</t>
  </si>
  <si>
    <t>50.    Ты часто отвлекаешься, когда делаешь уроки?</t>
  </si>
  <si>
    <t>51.    Ты чаще сидишь и смотришь, чем принимаешь активное участие в общем веселье?</t>
  </si>
  <si>
    <t>52.    Тебе обычно бывает трудно уснуть из-за разных мыслей?</t>
  </si>
  <si>
    <t>53.    Бываешь ли ты совершенно уверен, что сможешь справиться с делом, которое должен выполнить?</t>
  </si>
  <si>
    <t>54.    Бывает ли, что ты чувствуешь себя одиноким?</t>
  </si>
  <si>
    <t>55.    Ты стесняешься заговорить первым с новыми людьми?</t>
  </si>
  <si>
    <t>56.    Ты часто спохватываешься, когда уже поздно что-нибудь исправить?</t>
  </si>
  <si>
    <t>58.    Бывает ли так, что ты иногда чувствуешь себя веселым или печальным без всякой причины?</t>
  </si>
  <si>
    <t>60.    Тебе часто приходится волноваться из-за того, что ты сделал что-нибудь не подумав?</t>
  </si>
  <si>
    <t>1.     Любишь ли ты шум и суету возле себя?</t>
  </si>
  <si>
    <t>2.     Часто ли ты нуждаешься в друзьях, которые могли бы тебя поддержать?</t>
  </si>
  <si>
    <t>9.      Любишь ли ты подшучивать над кем-нибудь?</t>
  </si>
  <si>
    <t>4.     Бывает ли так, что ты раздражен чем-нибудь?</t>
  </si>
  <si>
    <t>3.     Ты всегда находишь быстрый ответ, когда тебя о чем-нибудь просят?</t>
  </si>
  <si>
    <t>5.     Часто ли у тебя меняется настроение?</t>
  </si>
  <si>
    <t>6.     Верно ли, что тебе легче и приятнее с книгами, чем с ребятами?</t>
  </si>
  <si>
    <t>7.     Часто ли тебе мешают уснуть разные мысли?</t>
  </si>
  <si>
    <t>8.     Ты всегда делаешь так, как тебе говорят?</t>
  </si>
  <si>
    <t>14.    Нравится ли тебе все делать в быстром темпе (если же, наоборот, склонен к неторопливости, ответь «нет»).</t>
  </si>
  <si>
    <t>15.    Ты переживаешь из-за всяких страшных событий, которые чуть было не произошли, хотя все кончилось хорошо?</t>
  </si>
  <si>
    <t>41.    Верно ли, что ты обычно говоришь и действуешь быстро, не задерживаясь особенно на обдумывание?</t>
  </si>
  <si>
    <t>59.    Ты считаешь, что трудно получить настоящее удовольствие от оживленной компании сверстников?</t>
  </si>
  <si>
    <t>да</t>
  </si>
  <si>
    <t>нет</t>
  </si>
  <si>
    <t>№</t>
  </si>
  <si>
    <t>Ответ</t>
  </si>
  <si>
    <t>Э</t>
  </si>
  <si>
    <t>Н</t>
  </si>
  <si>
    <t>Л</t>
  </si>
  <si>
    <r>
      <t>Интроверт</t>
    </r>
    <r>
      <rPr>
        <sz val="12"/>
        <rFont val="Times New Roman"/>
        <family val="1"/>
      </rPr>
      <t xml:space="preserve"> по Айзенку спокоен, застенчив, склонен к самоанализу, предпочитает общению с людьми книги, сдержан и отдален от всех, кроме близких людей. Планирует и обдумывает свои действия заранее, не доверяет внезапным побуждениям. Он серьезно относится к принятию решений, любит во всем порядок, контролирует свои чувства, не выходит из себя, редко поступает агрессивно. Обладая пессимистичностью, высоко ценит нравственные нормы.</t>
    </r>
  </si>
  <si>
    <r>
      <t>Нейротизм</t>
    </r>
    <r>
      <rPr>
        <sz val="12"/>
        <rFont val="Times New Roman"/>
        <family val="1"/>
      </rPr>
      <t xml:space="preserve"> по Айзенку характеризует эмоциональную устойчивость (эмоциональную стабильность). Эмоционально стабильным является тип личности, характеризующийся чрезвычайной устойчивостью, зрелостью, отличной адаптацией.</t>
    </r>
  </si>
  <si>
    <r>
      <t>Нейротизм</t>
    </r>
    <r>
      <rPr>
        <sz val="12"/>
        <rFont val="Times New Roman"/>
        <family val="1"/>
      </rPr>
      <t xml:space="preserve"> по Айзенку характеризует эмоциональную неустойчивость (эмоциональную нестабильность). Эмоциональной нестабильным является тип личности, характеризующийся чрезвычайной нервозностью, неустойчивостью, плохой адаптацией.</t>
    </r>
  </si>
  <si>
    <r>
      <t>Экстраверт</t>
    </r>
    <r>
      <rPr>
        <sz val="12"/>
        <rFont val="Times New Roman"/>
        <family val="1"/>
      </rPr>
      <t xml:space="preserve"> по Айзенку общителен, импульсивен, возбужден. Наполнен жаждой новых впечатлений, имеет много друзей, склонен к раскованным поступкам, действует под влиянием момента, любит шутки, «не лезет в карман за словом». Он беззаботен, добродушен, весел, оптимистичен. Любит смеяться, предпочитает движение и действие, имеет тенденцию к агрессивности и вспыльчивости, его эмоции строго не контролируются, на него не всегда можно положиться.</t>
    </r>
  </si>
  <si>
    <t>И-Э</t>
  </si>
  <si>
    <t>Показатели</t>
  </si>
  <si>
    <t>Ваши показатели</t>
  </si>
  <si>
    <t>Минимальная граница норматива</t>
  </si>
  <si>
    <t>Максимальная граница норматива</t>
  </si>
  <si>
    <t>Оценка результатов выраженности Ваших исследуемых характеристик интроверсии-экстраверсии (И-Э) и нейротизма (Н)</t>
  </si>
  <si>
    <t>57.    Когда кто-нибудь из ребят кричит на тебя, ты тоже кричишь в ответ?</t>
  </si>
  <si>
    <t>Экстраверсия</t>
  </si>
  <si>
    <t>Нейротизм</t>
  </si>
  <si>
    <t>Проверка ввода</t>
  </si>
  <si>
    <t>12.    Ты когда-нибудь нарушал правила поведения в школе?</t>
  </si>
  <si>
    <t>Класс</t>
  </si>
  <si>
    <t>Если Ваши показатели на много больше или меньше нормативных, Вы можете обратиться за консультацией к школьному психологу</t>
  </si>
  <si>
    <t xml:space="preserve"> Далее &gt;&gt;</t>
  </si>
  <si>
    <t>Фамилия, имя</t>
  </si>
  <si>
    <t>Безмятежный, мирный, невозмутимый. В группе скромен. Дружбу не навязывает, но и не отвергает, если ему предложат. Склонен к упрямству, если ощущает свою правоту. Не смешлив. Речь спокойная. Терпелив. Хладнокровен.</t>
  </si>
  <si>
    <t>Радостный, общительный, разговорчивый. Любит быть на виду. Оптимист, верит в успех. Поверхностен. Легко прощает обиды, превращает конфликты в шутку. впечатлителен, любит новизну. Пользуется общей любовью. Однако, поверхностен, беспечен. прихотлив. Артистичен. Не умеет добиваться результатов (увлекается, но быстро остывает).</t>
  </si>
  <si>
    <t xml:space="preserve">Активный, имеет хорошо развитые бойцовские качества. Насмешлив. Стремится общаться со всеми «на равных». Очень честолюбив. В случае несогласия с позицией более старшего принимает активно противоборствующую позицию. Не выносит безразличия в свой адрес. </t>
  </si>
  <si>
    <t xml:space="preserve">Тип неспокойный, настороженный, неуверенный в себе. Ищет опеки. Необщителен, поэтому имеет смещенные оценки и самооценки. Высокоранимый. Адаптация идет длительно, поэтому действия замедленны. Не любит активный образ жизни. Созерцатель. Часто склонен к философии. Легко драматизирует ситуацию. </t>
  </si>
  <si>
    <t>Созерцателен, спокоен. Имеет низкий уровень заинтересованности в реальной жизни, а значит и низкие достижения. Направлен на внутренние выдуманные или вычитанные коллизии. Послушно-безразличен.</t>
  </si>
  <si>
    <t>Сдержанный, робкий, чувствительный, стесняется в незнакомой ситуации. Неуверенный, мечтательный. Любит философствовать, не любит многолюдья. Имеет склонность к сомнениям. Мало верит в свои силы. В целом уравновешен. Не склонен паниковать и драматизировать ситуацию. Тревожный. Часто пребывает в нерешительности, склонен к фантазиям.</t>
  </si>
  <si>
    <t>Человек скромный, активный, направленный на дело. Справедливый, преданный друг. Очень хороший, умелый помощник, но плохой организатор. Застенчив. Предпочитает оставаться в тени. В компаниях, как правило, на состоит. Дружит вдвоем. взаимоотношениям придает большое значение. Иногда скучновато-морализирующий.</t>
  </si>
  <si>
    <t>Человек спокойный, склонный к общению в компаниях. Эстетически одаренный. Скорее созерцатель, чем деятель. Уравновешенный. Безразличный к успехам. Любит жить «как все». Во взаимоотношениях ровен, но глубоко переживать не умеет. Легко избегает конфликтов.</t>
  </si>
  <si>
    <t xml:space="preserve">Активный, жизнерадостный. Общительный. В общении неразборчив. Легко попадает в асоциальные группировки вследствие плохой сопротивляемости дезорганизующим условиям. Склонный к новизне, любознательный. Социальный интеллект развит слабо. Нет умения строить адекватные оценки и самооценки. Часто нет твердых принципиальных установок. Энергичен. Доверчив. </t>
  </si>
  <si>
    <t>Артистичен. Любит развлекать. Недостаточно настойчив. Общителен. Неглубок. уравновешен.</t>
  </si>
  <si>
    <t>Активный, общительный, благородный, честолюбивый. Легко соглашается на рискованные развлечения. Не всегда разборчив в друзьях, в средствах достижения цели. Благороден. Часто эгоистичен. Обаятелен. Имеет организаторские способности.</t>
  </si>
  <si>
    <t>Легко подчиняется дисциплине. Обладает чувством собственного достоинства. организатор. Склонен к искусству, спорту. Активен. Влюбчив. Легко увлекается людьми и событиями. Впечатлителен.</t>
  </si>
  <si>
    <t xml:space="preserve">Сложный тип. Тщеславен. Энергичен. жизнерадостен. Не имеет, как правило, высокой духовной направленности. Погружен в житейские радости. Во главу угла жизни ставит бытовые потребности. Преклоняется перед престижностью. Всеми силами стремится достичь удачи, успеха, выгоды. Презирает неудачников. Общительный, демонстративный. Жестко выдвигает свои требования. </t>
  </si>
  <si>
    <t>Властный, мнительный, подозрительный, педантичный. Всегда стремится к первенству. Мелочный. Наслаждается любым превосходством. Язвительно-желчен. Склонен к насмешке над более слабыми. Мстителен, пренебрежителен, деспотичен. Утомляем.</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</si>
</sst>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87">
    <font>
      <sz val="10"/>
      <name val="Arial Cyr"/>
      <family val="0"/>
    </font>
    <font>
      <b/>
      <sz val="14"/>
      <color indexed="62"/>
      <name val="Comic Sans MS"/>
      <family val="4"/>
    </font>
    <font>
      <sz val="8"/>
      <name val="Arial Cyr"/>
      <family val="0"/>
    </font>
    <font>
      <sz val="14"/>
      <color indexed="14"/>
      <name val="Times New Roman"/>
      <family val="1"/>
    </font>
    <font>
      <sz val="14"/>
      <color indexed="18"/>
      <name val="Times New Roman"/>
      <family val="1"/>
    </font>
    <font>
      <sz val="14"/>
      <color indexed="18"/>
      <name val="Arial Cyr"/>
      <family val="0"/>
    </font>
    <font>
      <sz val="10"/>
      <color indexed="18"/>
      <name val="Arial Cyr"/>
      <family val="0"/>
    </font>
    <font>
      <sz val="8"/>
      <name val="Tahoma"/>
      <family val="2"/>
    </font>
    <font>
      <sz val="12"/>
      <name val="Times New Roman"/>
      <family val="1"/>
    </font>
    <font>
      <i/>
      <sz val="12"/>
      <name val="Times New Roman"/>
      <family val="1"/>
    </font>
    <font>
      <i/>
      <sz val="10"/>
      <name val="Arial Cyr"/>
      <family val="0"/>
    </font>
    <font>
      <b/>
      <i/>
      <sz val="10"/>
      <name val="Arial Cyr"/>
      <family val="0"/>
    </font>
    <font>
      <sz val="10"/>
      <name val="Arial"/>
      <family val="2"/>
    </font>
    <font>
      <b/>
      <sz val="10"/>
      <name val="Arial Cyr"/>
      <family val="0"/>
    </font>
    <font>
      <u val="single"/>
      <sz val="10"/>
      <color indexed="12"/>
      <name val="Arial Cyr"/>
      <family val="0"/>
    </font>
    <font>
      <u val="single"/>
      <sz val="10"/>
      <color indexed="36"/>
      <name val="Arial Cyr"/>
      <family val="0"/>
    </font>
    <font>
      <sz val="10"/>
      <color indexed="61"/>
      <name val="Comic Sans MS"/>
      <family val="4"/>
    </font>
    <font>
      <b/>
      <i/>
      <sz val="10"/>
      <color indexed="10"/>
      <name val="Comic Sans MS"/>
      <family val="4"/>
    </font>
    <font>
      <i/>
      <sz val="10"/>
      <color indexed="10"/>
      <name val="Arial Cyr"/>
      <family val="0"/>
    </font>
    <font>
      <sz val="10"/>
      <color indexed="62"/>
      <name val="Arial Cyr"/>
      <family val="0"/>
    </font>
    <font>
      <b/>
      <i/>
      <sz val="10"/>
      <color indexed="62"/>
      <name val="Arial Cyr"/>
      <family val="0"/>
    </font>
    <font>
      <b/>
      <i/>
      <sz val="10"/>
      <color indexed="57"/>
      <name val="Arial Cyr"/>
      <family val="0"/>
    </font>
    <font>
      <sz val="10"/>
      <color indexed="57"/>
      <name val="Arial Cyr"/>
      <family val="0"/>
    </font>
    <font>
      <b/>
      <sz val="10"/>
      <color indexed="62"/>
      <name val="Arial Cyr"/>
      <family val="0"/>
    </font>
    <font>
      <b/>
      <sz val="9.5"/>
      <color indexed="61"/>
      <name val="Arial Cyr"/>
      <family val="0"/>
    </font>
    <font>
      <b/>
      <sz val="9.5"/>
      <color indexed="57"/>
      <name val="Arial Cyr"/>
      <family val="0"/>
    </font>
    <font>
      <b/>
      <i/>
      <u val="single"/>
      <sz val="9.5"/>
      <color indexed="61"/>
      <name val="Arial Cyr"/>
      <family val="0"/>
    </font>
    <font>
      <b/>
      <sz val="9.5"/>
      <color indexed="62"/>
      <name val="Wingdings"/>
      <family val="0"/>
    </font>
    <font>
      <b/>
      <sz val="9.5"/>
      <color indexed="14"/>
      <name val="Wingdings 3"/>
      <family val="1"/>
    </font>
    <font>
      <b/>
      <sz val="9.5"/>
      <color indexed="14"/>
      <name val="Wingdings"/>
      <family val="0"/>
    </font>
    <font>
      <b/>
      <sz val="10"/>
      <color indexed="61"/>
      <name val="Arial Cyr"/>
      <family val="0"/>
    </font>
    <font>
      <i/>
      <sz val="10"/>
      <color indexed="61"/>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Cyr"/>
      <family val="0"/>
    </font>
    <font>
      <b/>
      <i/>
      <sz val="9"/>
      <color indexed="18"/>
      <name val="Arial Cyr"/>
      <family val="0"/>
    </font>
    <font>
      <i/>
      <sz val="8"/>
      <color indexed="25"/>
      <name val="Arial Cyr"/>
      <family val="0"/>
    </font>
    <font>
      <sz val="8"/>
      <color indexed="14"/>
      <name val="Arial Cyr"/>
      <family val="0"/>
    </font>
    <font>
      <sz val="9.2"/>
      <color indexed="8"/>
      <name val="Arial Cyr"/>
      <family val="0"/>
    </font>
    <font>
      <sz val="9.2"/>
      <color indexed="62"/>
      <name val="Arial Cyr"/>
      <family val="0"/>
    </font>
    <font>
      <sz val="20"/>
      <color indexed="8"/>
      <name val="Arial Cyr"/>
      <family val="0"/>
    </font>
    <font>
      <sz val="8.75"/>
      <color indexed="8"/>
      <name val="Arial Cyr"/>
      <family val="0"/>
    </font>
    <font>
      <sz val="6.75"/>
      <color indexed="8"/>
      <name val="Arial Cyr"/>
      <family val="0"/>
    </font>
    <font>
      <b/>
      <sz val="6.25"/>
      <color indexed="8"/>
      <name val="Arial Cyr"/>
      <family val="0"/>
    </font>
    <font>
      <sz val="6.5"/>
      <color indexed="8"/>
      <name val="Arial Cyr"/>
      <family val="0"/>
    </font>
    <font>
      <sz val="5"/>
      <color indexed="8"/>
      <name val="Arial Cyr"/>
      <family val="0"/>
    </font>
    <font>
      <sz val="4.6"/>
      <color indexed="8"/>
      <name val="Arial Cyr"/>
      <family val="0"/>
    </font>
    <font>
      <sz val="9.75"/>
      <color indexed="8"/>
      <name val="Arial Cyr"/>
      <family val="0"/>
    </font>
    <font>
      <sz val="8.95"/>
      <color indexed="8"/>
      <name val="Arial Cyr"/>
      <family val="0"/>
    </font>
    <font>
      <sz val="9"/>
      <color indexed="8"/>
      <name val="Arial"/>
      <family val="2"/>
    </font>
    <font>
      <sz val="11"/>
      <color indexed="8"/>
      <name val="Arial"/>
      <family val="2"/>
    </font>
    <font>
      <sz val="12"/>
      <color indexed="8"/>
      <name val="Times New Roman"/>
      <family val="1"/>
    </font>
    <font>
      <sz val="9"/>
      <color indexed="8"/>
      <name val="Times New Roman"/>
      <family val="1"/>
    </font>
    <font>
      <sz val="10"/>
      <color indexed="62"/>
      <name val="Comic Sans MS"/>
      <family val="4"/>
    </font>
    <font>
      <b/>
      <sz val="10"/>
      <color indexed="57"/>
      <name val="Comic Sans MS"/>
      <family val="4"/>
    </font>
    <font>
      <sz val="10"/>
      <color indexed="20"/>
      <name val="Comic Sans MS"/>
      <family val="4"/>
    </font>
    <font>
      <i/>
      <sz val="10"/>
      <color indexed="57"/>
      <name val="Comic Sans MS"/>
      <family val="4"/>
    </font>
    <font>
      <i/>
      <sz val="10"/>
      <color indexed="62"/>
      <name val="Comic Sans MS"/>
      <family val="4"/>
    </font>
    <font>
      <i/>
      <sz val="10"/>
      <color indexed="10"/>
      <name val="Comic Sans MS"/>
      <family val="4"/>
    </font>
    <font>
      <b/>
      <i/>
      <sz val="12"/>
      <name val="Arial Cyr"/>
      <family val="0"/>
    </font>
    <font>
      <sz val="12"/>
      <color indexed="57"/>
      <name val="Comic Sans MS"/>
      <family val="4"/>
    </font>
    <font>
      <sz val="12"/>
      <color indexed="10"/>
      <name val="Comic Sans MS"/>
      <family val="4"/>
    </font>
    <font>
      <i/>
      <sz val="12"/>
      <color indexed="62"/>
      <name val="Comic Sans MS"/>
      <family val="4"/>
    </font>
    <font>
      <i/>
      <sz val="12"/>
      <color indexed="10"/>
      <name val="Comic Sans MS"/>
      <family val="4"/>
    </font>
    <font>
      <i/>
      <sz val="12"/>
      <color indexed="57"/>
      <name val="Comic Sans MS"/>
      <family val="4"/>
    </font>
    <font>
      <sz val="10"/>
      <color indexed="57"/>
      <name val="Comic Sans MS"/>
      <family val="4"/>
    </font>
    <font>
      <sz val="8.5"/>
      <color indexed="8"/>
      <name val="Arial"/>
      <family val="2"/>
    </font>
    <font>
      <b/>
      <sz val="20"/>
      <color indexed="62"/>
      <name val="Arial Narrow"/>
      <family val="2"/>
    </font>
    <font>
      <i/>
      <u val="single"/>
      <sz val="10"/>
      <color indexed="57"/>
      <name val="Comic Sans MS"/>
      <family val="4"/>
    </font>
    <font>
      <sz val="10"/>
      <color indexed="62"/>
      <name val="Arial"/>
      <family val="2"/>
    </font>
    <font>
      <i/>
      <sz val="10"/>
      <color indexed="57"/>
      <name val="Arial Cyr"/>
      <family val="0"/>
    </font>
    <font>
      <b/>
      <i/>
      <sz val="9"/>
      <color indexed="57"/>
      <name val="Arial Cyr"/>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6" fillId="0" borderId="6" applyNumberFormat="0" applyFill="0" applyAlignment="0" applyProtection="0"/>
    <xf numFmtId="0" fontId="43" fillId="21" borderId="7" applyNumberFormat="0" applyAlignment="0" applyProtection="0"/>
    <xf numFmtId="0" fontId="32" fillId="0" borderId="0" applyNumberFormat="0" applyFill="0" applyBorder="0" applyAlignment="0" applyProtection="0"/>
    <xf numFmtId="0" fontId="38" fillId="22" borderId="0" applyNumberFormat="0" applyBorder="0" applyAlignment="0" applyProtection="0"/>
    <xf numFmtId="0" fontId="15" fillId="0" borderId="0" applyNumberFormat="0" applyFill="0" applyBorder="0" applyAlignment="0" applyProtection="0"/>
    <xf numFmtId="0" fontId="37" fillId="3" borderId="0" applyNumberFormat="0" applyBorder="0" applyAlignment="0" applyProtection="0"/>
    <xf numFmtId="0" fontId="4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cellStyleXfs>
  <cellXfs count="150">
    <xf numFmtId="0" fontId="0" fillId="0" borderId="0" xfId="0" applyAlignment="1">
      <alignment/>
    </xf>
    <xf numFmtId="0" fontId="0" fillId="0" borderId="0" xfId="0" applyFill="1" applyAlignment="1">
      <alignment/>
    </xf>
    <xf numFmtId="0" fontId="0" fillId="24" borderId="0" xfId="0" applyFill="1" applyAlignment="1">
      <alignment/>
    </xf>
    <xf numFmtId="0" fontId="0" fillId="25" borderId="0" xfId="0" applyFill="1" applyAlignment="1">
      <alignment/>
    </xf>
    <xf numFmtId="0" fontId="0" fillId="18" borderId="0" xfId="0" applyFill="1" applyAlignment="1">
      <alignment/>
    </xf>
    <xf numFmtId="0" fontId="0" fillId="17" borderId="0" xfId="0" applyFill="1" applyAlignment="1">
      <alignment/>
    </xf>
    <xf numFmtId="0" fontId="0" fillId="3" borderId="0" xfId="0"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0" xfId="0" applyBorder="1" applyAlignment="1">
      <alignment horizontal="right"/>
    </xf>
    <xf numFmtId="0" fontId="0" fillId="0" borderId="11" xfId="0" applyBorder="1" applyAlignment="1">
      <alignment horizontal="right"/>
    </xf>
    <xf numFmtId="0" fontId="0" fillId="0" borderId="12" xfId="0" applyBorder="1" applyAlignment="1">
      <alignment horizontal="right"/>
    </xf>
    <xf numFmtId="0" fontId="9" fillId="0" borderId="0" xfId="0" applyFont="1" applyAlignment="1">
      <alignment vertical="justify" wrapText="1"/>
    </xf>
    <xf numFmtId="0" fontId="0" fillId="0" borderId="0" xfId="0" applyAlignment="1">
      <alignment horizontal="righ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xf>
    <xf numFmtId="0" fontId="0" fillId="0" borderId="18" xfId="0" applyBorder="1" applyAlignment="1">
      <alignment/>
    </xf>
    <xf numFmtId="0" fontId="0" fillId="0" borderId="0"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0" fillId="24" borderId="18" xfId="0" applyFill="1" applyBorder="1" applyAlignment="1">
      <alignment/>
    </xf>
    <xf numFmtId="0" fontId="13" fillId="0" borderId="0" xfId="0" applyFont="1" applyAlignment="1">
      <alignment/>
    </xf>
    <xf numFmtId="0" fontId="0" fillId="4"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0" xfId="0" applyFill="1" applyBorder="1" applyAlignment="1">
      <alignment/>
    </xf>
    <xf numFmtId="0" fontId="0" fillId="4" borderId="20" xfId="0" applyFill="1" applyBorder="1" applyAlignment="1">
      <alignment/>
    </xf>
    <xf numFmtId="0" fontId="0" fillId="4" borderId="19" xfId="0" applyFill="1" applyBorder="1" applyAlignment="1">
      <alignment/>
    </xf>
    <xf numFmtId="0" fontId="0" fillId="4" borderId="21" xfId="0" applyFill="1" applyBorder="1" applyAlignment="1">
      <alignment/>
    </xf>
    <xf numFmtId="0" fontId="0" fillId="4" borderId="18" xfId="0" applyFill="1" applyBorder="1" applyAlignment="1">
      <alignment/>
    </xf>
    <xf numFmtId="0" fontId="8" fillId="0" borderId="0" xfId="0" applyFont="1" applyAlignment="1">
      <alignment/>
    </xf>
    <xf numFmtId="0" fontId="0" fillId="0" borderId="22" xfId="0" applyBorder="1" applyAlignment="1">
      <alignment/>
    </xf>
    <xf numFmtId="0" fontId="0" fillId="24" borderId="22" xfId="0" applyFill="1" applyBorder="1" applyAlignment="1">
      <alignment/>
    </xf>
    <xf numFmtId="0" fontId="0" fillId="0" borderId="0" xfId="0" applyBorder="1" applyAlignment="1">
      <alignment horizontal="right"/>
    </xf>
    <xf numFmtId="0" fontId="14" fillId="7" borderId="0" xfId="42" applyFill="1" applyAlignment="1" applyProtection="1">
      <alignment/>
      <protection/>
    </xf>
    <xf numFmtId="0" fontId="0" fillId="7" borderId="0" xfId="0" applyFill="1" applyAlignment="1">
      <alignment/>
    </xf>
    <xf numFmtId="0" fontId="0" fillId="7" borderId="0" xfId="0" applyFill="1" applyAlignment="1">
      <alignment horizontal="right"/>
    </xf>
    <xf numFmtId="0" fontId="0" fillId="7" borderId="0" xfId="0" applyFill="1" applyBorder="1" applyAlignment="1">
      <alignment/>
    </xf>
    <xf numFmtId="0" fontId="10" fillId="7" borderId="0" xfId="0" applyFont="1" applyFill="1" applyAlignment="1">
      <alignment/>
    </xf>
    <xf numFmtId="0" fontId="12" fillId="0" borderId="0" xfId="0" applyFont="1" applyAlignment="1">
      <alignment/>
    </xf>
    <xf numFmtId="0" fontId="22" fillId="7" borderId="0" xfId="0" applyFont="1" applyFill="1" applyBorder="1" applyAlignment="1">
      <alignment/>
    </xf>
    <xf numFmtId="0" fontId="24" fillId="7" borderId="0" xfId="0" applyFont="1" applyFill="1" applyBorder="1" applyAlignment="1">
      <alignment vertical="center"/>
    </xf>
    <xf numFmtId="0" fontId="21" fillId="0" borderId="23" xfId="0" applyFont="1" applyFill="1" applyBorder="1" applyAlignment="1">
      <alignment horizontal="center"/>
    </xf>
    <xf numFmtId="0" fontId="22" fillId="0" borderId="23" xfId="0" applyFont="1" applyFill="1" applyBorder="1" applyAlignment="1">
      <alignment horizontal="left" vertical="justify" wrapText="1"/>
    </xf>
    <xf numFmtId="0" fontId="23" fillId="7" borderId="0" xfId="0" applyFont="1" applyFill="1" applyBorder="1" applyAlignment="1">
      <alignment horizontal="center" wrapText="1"/>
    </xf>
    <xf numFmtId="0" fontId="30" fillId="7" borderId="0" xfId="0" applyFont="1" applyFill="1" applyAlignment="1">
      <alignment/>
    </xf>
    <xf numFmtId="0" fontId="13" fillId="7" borderId="0" xfId="0" applyFont="1" applyFill="1" applyAlignment="1">
      <alignment/>
    </xf>
    <xf numFmtId="0" fontId="18" fillId="7" borderId="0" xfId="0" applyFont="1" applyFill="1" applyAlignment="1">
      <alignment/>
    </xf>
    <xf numFmtId="0" fontId="11" fillId="7" borderId="0" xfId="0" applyFont="1" applyFill="1" applyAlignment="1">
      <alignment/>
    </xf>
    <xf numFmtId="0" fontId="0" fillId="7" borderId="0" xfId="0" applyFill="1" applyAlignment="1">
      <alignment shrinkToFit="1"/>
    </xf>
    <xf numFmtId="0" fontId="0" fillId="7" borderId="0" xfId="0" applyFill="1" applyAlignment="1">
      <alignment vertical="justify" wrapText="1"/>
    </xf>
    <xf numFmtId="0" fontId="22" fillId="0" borderId="23" xfId="0" applyFont="1" applyFill="1" applyBorder="1" applyAlignment="1">
      <alignment vertical="justify" wrapText="1"/>
    </xf>
    <xf numFmtId="0" fontId="20" fillId="7" borderId="0" xfId="0" applyFont="1" applyFill="1" applyAlignment="1">
      <alignment horizontal="center"/>
    </xf>
    <xf numFmtId="0" fontId="22" fillId="7" borderId="0" xfId="0" applyFont="1" applyFill="1" applyBorder="1" applyAlignment="1">
      <alignment vertical="top" wrapText="1"/>
    </xf>
    <xf numFmtId="0" fontId="0" fillId="7" borderId="14" xfId="0" applyFill="1" applyBorder="1" applyAlignment="1">
      <alignment/>
    </xf>
    <xf numFmtId="0" fontId="0" fillId="7" borderId="15" xfId="0" applyFill="1" applyBorder="1" applyAlignment="1">
      <alignment/>
    </xf>
    <xf numFmtId="0" fontId="0" fillId="7" borderId="17" xfId="0" applyFill="1" applyBorder="1" applyAlignment="1">
      <alignment/>
    </xf>
    <xf numFmtId="0" fontId="0" fillId="7" borderId="0" xfId="0" applyFill="1" applyBorder="1" applyAlignment="1">
      <alignment vertical="top" wrapText="1"/>
    </xf>
    <xf numFmtId="168" fontId="0" fillId="0" borderId="0" xfId="0" applyNumberFormat="1" applyAlignment="1">
      <alignment/>
    </xf>
    <xf numFmtId="0" fontId="16" fillId="7" borderId="0" xfId="0" applyFont="1" applyFill="1" applyAlignment="1">
      <alignment horizontal="right"/>
    </xf>
    <xf numFmtId="0" fontId="1" fillId="7" borderId="0" xfId="0" applyFont="1" applyFill="1" applyAlignment="1">
      <alignment/>
    </xf>
    <xf numFmtId="0" fontId="4" fillId="7" borderId="0" xfId="0" applyFont="1" applyFill="1" applyAlignment="1">
      <alignment/>
    </xf>
    <xf numFmtId="0" fontId="5" fillId="7" borderId="0" xfId="0" applyFont="1" applyFill="1" applyAlignment="1">
      <alignment/>
    </xf>
    <xf numFmtId="0" fontId="6" fillId="7" borderId="0" xfId="0" applyFont="1" applyFill="1" applyAlignment="1">
      <alignment/>
    </xf>
    <xf numFmtId="0" fontId="3" fillId="7" borderId="0" xfId="0" applyFont="1" applyFill="1" applyAlignment="1">
      <alignment/>
    </xf>
    <xf numFmtId="0" fontId="17" fillId="7" borderId="0" xfId="0" applyFont="1" applyFill="1" applyAlignment="1">
      <alignment/>
    </xf>
    <xf numFmtId="0" fontId="5" fillId="7" borderId="0" xfId="0" applyFont="1" applyFill="1" applyAlignment="1" applyProtection="1">
      <alignment/>
      <protection/>
    </xf>
    <xf numFmtId="0" fontId="14" fillId="7" borderId="0" xfId="42" applyFill="1" applyAlignment="1">
      <alignment/>
    </xf>
    <xf numFmtId="0" fontId="19" fillId="7" borderId="0" xfId="0" applyFont="1" applyFill="1" applyAlignment="1">
      <alignment/>
    </xf>
    <xf numFmtId="0" fontId="10" fillId="7" borderId="0" xfId="0" applyFont="1" applyFill="1" applyAlignment="1">
      <alignment vertical="top" wrapText="1"/>
    </xf>
    <xf numFmtId="0" fontId="0" fillId="7" borderId="0" xfId="0" applyFill="1" applyAlignment="1">
      <alignment vertical="top" wrapText="1"/>
    </xf>
    <xf numFmtId="0" fontId="19" fillId="7" borderId="0" xfId="0" applyFont="1" applyFill="1" applyAlignment="1">
      <alignment horizontal="left"/>
    </xf>
    <xf numFmtId="0" fontId="0" fillId="7" borderId="0" xfId="0" applyFill="1" applyAlignment="1">
      <alignment/>
    </xf>
    <xf numFmtId="0" fontId="18" fillId="7" borderId="0" xfId="0" applyFont="1" applyFill="1" applyAlignment="1">
      <alignment/>
    </xf>
    <xf numFmtId="0" fontId="19" fillId="7" borderId="14" xfId="0" applyFont="1" applyFill="1" applyBorder="1" applyAlignment="1">
      <alignment/>
    </xf>
    <xf numFmtId="0" fontId="19" fillId="7" borderId="15" xfId="0" applyFont="1" applyFill="1" applyBorder="1" applyAlignment="1">
      <alignment/>
    </xf>
    <xf numFmtId="0" fontId="19" fillId="7" borderId="15" xfId="0" applyFont="1" applyFill="1" applyBorder="1" applyAlignment="1">
      <alignment vertical="top" wrapText="1"/>
    </xf>
    <xf numFmtId="0" fontId="0" fillId="7" borderId="16" xfId="0" applyFill="1" applyBorder="1" applyAlignment="1">
      <alignment/>
    </xf>
    <xf numFmtId="0" fontId="20" fillId="7" borderId="0" xfId="0" applyFont="1" applyFill="1" applyAlignment="1">
      <alignment/>
    </xf>
    <xf numFmtId="0" fontId="19" fillId="7" borderId="17" xfId="0" applyFont="1" applyFill="1" applyBorder="1" applyAlignment="1">
      <alignment/>
    </xf>
    <xf numFmtId="0" fontId="19" fillId="7" borderId="0" xfId="0" applyFont="1" applyFill="1" applyBorder="1" applyAlignment="1">
      <alignment vertical="top" wrapText="1"/>
    </xf>
    <xf numFmtId="0" fontId="19" fillId="7" borderId="0" xfId="0" applyFont="1" applyFill="1" applyBorder="1" applyAlignment="1">
      <alignment/>
    </xf>
    <xf numFmtId="0" fontId="0" fillId="7" borderId="20" xfId="0" applyFill="1" applyBorder="1" applyAlignment="1">
      <alignment/>
    </xf>
    <xf numFmtId="0" fontId="0" fillId="7" borderId="0" xfId="0" applyFill="1" applyBorder="1" applyAlignment="1">
      <alignment horizontal="center" vertical="top" wrapText="1"/>
    </xf>
    <xf numFmtId="0" fontId="0" fillId="7" borderId="24" xfId="0" applyFill="1" applyBorder="1" applyAlignment="1">
      <alignment/>
    </xf>
    <xf numFmtId="0" fontId="0" fillId="7" borderId="25" xfId="0" applyFill="1" applyBorder="1" applyAlignment="1">
      <alignment/>
    </xf>
    <xf numFmtId="0" fontId="0" fillId="7" borderId="26" xfId="0" applyFill="1" applyBorder="1" applyAlignment="1">
      <alignment/>
    </xf>
    <xf numFmtId="0" fontId="0" fillId="7" borderId="22" xfId="0" applyFill="1" applyBorder="1" applyAlignment="1">
      <alignment/>
    </xf>
    <xf numFmtId="0" fontId="0" fillId="7" borderId="27" xfId="0" applyFill="1" applyBorder="1" applyAlignment="1">
      <alignment/>
    </xf>
    <xf numFmtId="0" fontId="19" fillId="7" borderId="18" xfId="0" applyFont="1" applyFill="1" applyBorder="1" applyAlignment="1">
      <alignment/>
    </xf>
    <xf numFmtId="0" fontId="19" fillId="7" borderId="19" xfId="0" applyFont="1" applyFill="1" applyBorder="1" applyAlignment="1">
      <alignment/>
    </xf>
    <xf numFmtId="0" fontId="0" fillId="7" borderId="21" xfId="0" applyFill="1" applyBorder="1" applyAlignment="1">
      <alignment/>
    </xf>
    <xf numFmtId="0" fontId="0" fillId="7" borderId="0" xfId="0" applyFill="1" applyAlignment="1">
      <alignment horizontal="left" vertical="top" wrapText="1"/>
    </xf>
    <xf numFmtId="0" fontId="20" fillId="7" borderId="0" xfId="0" applyFont="1" applyFill="1" applyBorder="1" applyAlignment="1">
      <alignment vertical="top" wrapText="1"/>
    </xf>
    <xf numFmtId="0" fontId="22" fillId="7" borderId="0" xfId="0" applyFont="1" applyFill="1" applyBorder="1" applyAlignment="1">
      <alignment/>
    </xf>
    <xf numFmtId="0" fontId="0" fillId="7" borderId="0" xfId="0" applyFill="1" applyAlignment="1">
      <alignment horizontal="center"/>
    </xf>
    <xf numFmtId="0" fontId="20" fillId="7" borderId="0" xfId="0" applyFont="1" applyFill="1" applyBorder="1" applyAlignment="1">
      <alignment horizontal="center" vertical="top"/>
    </xf>
    <xf numFmtId="0" fontId="0" fillId="7" borderId="0" xfId="0" applyFill="1" applyBorder="1" applyAlignment="1">
      <alignment/>
    </xf>
    <xf numFmtId="0" fontId="0" fillId="7" borderId="28" xfId="0" applyFill="1" applyBorder="1" applyAlignment="1">
      <alignment/>
    </xf>
    <xf numFmtId="0" fontId="0" fillId="7" borderId="29" xfId="0" applyFill="1" applyBorder="1" applyAlignment="1">
      <alignment/>
    </xf>
    <xf numFmtId="0" fontId="0" fillId="7" borderId="30" xfId="0" applyFill="1" applyBorder="1" applyAlignment="1">
      <alignment/>
    </xf>
    <xf numFmtId="0" fontId="19" fillId="7" borderId="24" xfId="0" applyFont="1" applyFill="1" applyBorder="1" applyAlignment="1">
      <alignment/>
    </xf>
    <xf numFmtId="0" fontId="19" fillId="4" borderId="31" xfId="0" applyFont="1" applyFill="1" applyBorder="1" applyAlignment="1">
      <alignment/>
    </xf>
    <xf numFmtId="0" fontId="19" fillId="4" borderId="32" xfId="0" applyFont="1" applyFill="1" applyBorder="1" applyAlignment="1">
      <alignment/>
    </xf>
    <xf numFmtId="0" fontId="19" fillId="4" borderId="23" xfId="0" applyFont="1" applyFill="1" applyBorder="1" applyAlignment="1">
      <alignment/>
    </xf>
    <xf numFmtId="168" fontId="19" fillId="4" borderId="33" xfId="0" applyNumberFormat="1" applyFont="1" applyFill="1" applyBorder="1" applyAlignment="1">
      <alignment/>
    </xf>
    <xf numFmtId="0" fontId="19" fillId="4" borderId="34" xfId="0" applyFont="1" applyFill="1" applyBorder="1" applyAlignment="1">
      <alignment/>
    </xf>
    <xf numFmtId="0" fontId="0" fillId="7" borderId="35" xfId="0" applyFill="1" applyBorder="1" applyAlignment="1">
      <alignment/>
    </xf>
    <xf numFmtId="0" fontId="0" fillId="7" borderId="34" xfId="0" applyFill="1" applyBorder="1" applyAlignment="1">
      <alignment/>
    </xf>
    <xf numFmtId="0" fontId="0" fillId="7" borderId="31" xfId="0" applyFill="1" applyBorder="1" applyAlignment="1" applyProtection="1">
      <alignment/>
      <protection locked="0"/>
    </xf>
    <xf numFmtId="0" fontId="0" fillId="7" borderId="33" xfId="0" applyFill="1" applyBorder="1" applyAlignment="1" applyProtection="1">
      <alignment/>
      <protection locked="0"/>
    </xf>
    <xf numFmtId="0" fontId="0" fillId="7" borderId="23" xfId="0" applyFill="1" applyBorder="1" applyAlignment="1" applyProtection="1">
      <alignment/>
      <protection locked="0"/>
    </xf>
    <xf numFmtId="0" fontId="0" fillId="7" borderId="0" xfId="0" applyFill="1" applyBorder="1" applyAlignment="1" applyProtection="1">
      <alignment/>
      <protection locked="0"/>
    </xf>
    <xf numFmtId="0" fontId="0" fillId="0" borderId="0" xfId="0" applyAlignment="1">
      <alignment vertical="top" wrapText="1"/>
    </xf>
    <xf numFmtId="0" fontId="85" fillId="7" borderId="0" xfId="0" applyFont="1" applyFill="1" applyBorder="1" applyAlignment="1">
      <alignment/>
    </xf>
    <xf numFmtId="0" fontId="86" fillId="0" borderId="23" xfId="0" applyFont="1" applyFill="1" applyBorder="1" applyAlignment="1">
      <alignment horizontal="center"/>
    </xf>
    <xf numFmtId="0" fontId="31" fillId="0" borderId="14" xfId="0" applyFont="1" applyFill="1" applyBorder="1" applyAlignment="1">
      <alignment vertical="top" wrapText="1"/>
    </xf>
    <xf numFmtId="0" fontId="31" fillId="0" borderId="15" xfId="0" applyFont="1" applyFill="1" applyBorder="1" applyAlignment="1">
      <alignment vertical="top" wrapText="1"/>
    </xf>
    <xf numFmtId="0" fontId="31" fillId="0" borderId="16" xfId="0" applyFont="1" applyFill="1" applyBorder="1" applyAlignment="1">
      <alignment vertical="top" wrapText="1"/>
    </xf>
    <xf numFmtId="0" fontId="31" fillId="0" borderId="18" xfId="0" applyFont="1" applyFill="1" applyBorder="1" applyAlignment="1">
      <alignment vertical="top" wrapText="1"/>
    </xf>
    <xf numFmtId="0" fontId="31" fillId="0" borderId="19" xfId="0" applyFont="1" applyFill="1" applyBorder="1" applyAlignment="1">
      <alignment vertical="top" wrapText="1"/>
    </xf>
    <xf numFmtId="0" fontId="31" fillId="0" borderId="21" xfId="0" applyFont="1" applyFill="1" applyBorder="1" applyAlignment="1">
      <alignment vertical="top" wrapText="1"/>
    </xf>
    <xf numFmtId="0" fontId="13" fillId="0" borderId="0" xfId="0" applyFont="1" applyAlignment="1">
      <alignment horizontal="center" vertical="justify" textRotation="255"/>
    </xf>
    <xf numFmtId="0" fontId="20" fillId="7" borderId="0" xfId="0" applyFont="1" applyFill="1" applyBorder="1" applyAlignment="1">
      <alignment horizontal="center" vertical="top" wrapText="1"/>
    </xf>
    <xf numFmtId="0" fontId="19" fillId="7" borderId="24" xfId="0" applyFont="1" applyFill="1" applyBorder="1" applyAlignment="1">
      <alignment horizontal="center" vertical="top" wrapText="1"/>
    </xf>
    <xf numFmtId="0" fontId="19" fillId="7" borderId="0" xfId="0" applyFont="1" applyFill="1" applyBorder="1" applyAlignment="1">
      <alignment horizontal="center" vertical="top" wrapText="1"/>
    </xf>
    <xf numFmtId="0" fontId="19" fillId="7" borderId="25" xfId="0" applyFont="1" applyFill="1" applyBorder="1" applyAlignment="1">
      <alignment horizontal="center" vertical="top" wrapText="1"/>
    </xf>
    <xf numFmtId="0" fontId="19" fillId="7" borderId="0" xfId="0" applyFont="1" applyFill="1" applyBorder="1" applyAlignment="1">
      <alignment horizontal="left" vertical="top" wrapText="1"/>
    </xf>
    <xf numFmtId="0" fontId="22" fillId="7" borderId="14" xfId="0" applyFont="1" applyFill="1" applyBorder="1" applyAlignment="1">
      <alignment vertical="top" wrapText="1"/>
    </xf>
    <xf numFmtId="0" fontId="22" fillId="7" borderId="15" xfId="0" applyFont="1" applyFill="1" applyBorder="1" applyAlignment="1">
      <alignment vertical="top" wrapText="1"/>
    </xf>
    <xf numFmtId="0" fontId="22" fillId="7" borderId="16" xfId="0" applyFont="1" applyFill="1" applyBorder="1" applyAlignment="1">
      <alignment vertical="top" wrapText="1"/>
    </xf>
    <xf numFmtId="0" fontId="22" fillId="7" borderId="17" xfId="0" applyFont="1" applyFill="1" applyBorder="1" applyAlignment="1">
      <alignment vertical="top" wrapText="1"/>
    </xf>
    <xf numFmtId="0" fontId="22" fillId="7" borderId="0" xfId="0" applyFont="1" applyFill="1" applyBorder="1" applyAlignment="1">
      <alignment vertical="top" wrapText="1"/>
    </xf>
    <xf numFmtId="0" fontId="22" fillId="7" borderId="20" xfId="0" applyFont="1" applyFill="1" applyBorder="1" applyAlignment="1">
      <alignment vertical="top" wrapText="1"/>
    </xf>
    <xf numFmtId="0" fontId="22" fillId="7" borderId="18" xfId="0" applyFont="1" applyFill="1" applyBorder="1" applyAlignment="1">
      <alignment vertical="top" wrapText="1"/>
    </xf>
    <xf numFmtId="0" fontId="22" fillId="7" borderId="19" xfId="0" applyFont="1" applyFill="1" applyBorder="1" applyAlignment="1">
      <alignment vertical="top" wrapText="1"/>
    </xf>
    <xf numFmtId="0" fontId="22" fillId="7" borderId="21" xfId="0" applyFont="1" applyFill="1" applyBorder="1" applyAlignment="1">
      <alignment vertical="top" wrapText="1"/>
    </xf>
    <xf numFmtId="0" fontId="19" fillId="7" borderId="0" xfId="0" applyFont="1" applyFill="1" applyAlignment="1">
      <alignment horizontal="right"/>
    </xf>
    <xf numFmtId="0" fontId="85" fillId="7" borderId="0" xfId="0" applyFont="1" applyFill="1" applyBorder="1" applyAlignment="1">
      <alignment horizontal="left"/>
    </xf>
    <xf numFmtId="0" fontId="22" fillId="7" borderId="0"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99"/>
                </a:solidFill>
                <a:latin typeface="Arial Cyr"/>
                <a:ea typeface="Arial Cyr"/>
                <a:cs typeface="Arial Cyr"/>
              </a:rPr>
              <a:t>Показатели типологических характеристик 
экстраверсии (Э), нейротизма (Н), лжи (Л)</a:t>
            </a:r>
          </a:p>
        </c:rich>
      </c:tx>
      <c:layout>
        <c:manualLayout>
          <c:xMode val="factor"/>
          <c:yMode val="factor"/>
          <c:x val="0.0145"/>
          <c:y val="0"/>
        </c:manualLayout>
      </c:layout>
      <c:spPr>
        <a:noFill/>
        <a:ln>
          <a:noFill/>
        </a:ln>
      </c:spPr>
    </c:title>
    <c:plotArea>
      <c:layout>
        <c:manualLayout>
          <c:xMode val="edge"/>
          <c:yMode val="edge"/>
          <c:x val="0.0505"/>
          <c:y val="0.1515"/>
          <c:w val="0.62825"/>
          <c:h val="0.7225"/>
        </c:manualLayout>
      </c:layout>
      <c:lineChart>
        <c:grouping val="standard"/>
        <c:varyColors val="0"/>
        <c:ser>
          <c:idx val="1"/>
          <c:order val="0"/>
          <c:tx>
            <c:strRef>
              <c:f>Баллы!$C$65</c:f>
              <c:strCache>
                <c:ptCount val="1"/>
                <c:pt idx="0">
                  <c:v>Минимальная граница норматива</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FF00FF"/>
              </a:solidFill>
              <a:ln>
                <a:solidFill>
                  <a:srgbClr val="FF00FF"/>
                </a:solidFill>
              </a:ln>
            </c:spPr>
          </c:marker>
          <c:dLbls>
            <c:numFmt formatCode="General" sourceLinked="1"/>
            <c:txPr>
              <a:bodyPr vert="horz" rot="0" anchor="ctr"/>
              <a:lstStyle/>
              <a:p>
                <a:pPr algn="ctr">
                  <a:defRPr lang="en-US" cap="none" sz="800" b="0" i="0" u="none" baseline="0">
                    <a:solidFill>
                      <a:srgbClr val="FF00FF"/>
                    </a:solidFill>
                    <a:latin typeface="Arial Cyr"/>
                    <a:ea typeface="Arial Cyr"/>
                    <a:cs typeface="Arial Cyr"/>
                  </a:defRPr>
                </a:pPr>
              </a:p>
            </c:txPr>
            <c:showLegendKey val="0"/>
            <c:showVal val="1"/>
            <c:showBubbleSize val="0"/>
            <c:showCatName val="0"/>
            <c:showSerName val="0"/>
            <c:showLeaderLines val="1"/>
            <c:showPercent val="0"/>
          </c:dLbls>
          <c:cat>
            <c:strRef>
              <c:f>Баллы!$D$63:$F$63</c:f>
              <c:strCache>
                <c:ptCount val="3"/>
                <c:pt idx="0">
                  <c:v>Э</c:v>
                </c:pt>
                <c:pt idx="1">
                  <c:v>Н</c:v>
                </c:pt>
                <c:pt idx="2">
                  <c:v>Л</c:v>
                </c:pt>
              </c:strCache>
            </c:strRef>
          </c:cat>
          <c:val>
            <c:numRef>
              <c:f>Баллы!$D$65:$F$65</c:f>
              <c:numCache>
                <c:ptCount val="3"/>
                <c:pt idx="0">
                  <c:v>11</c:v>
                </c:pt>
                <c:pt idx="1">
                  <c:v>10</c:v>
                </c:pt>
                <c:pt idx="2">
                  <c:v>4</c:v>
                </c:pt>
              </c:numCache>
            </c:numRef>
          </c:val>
          <c:smooth val="0"/>
        </c:ser>
        <c:ser>
          <c:idx val="2"/>
          <c:order val="1"/>
          <c:tx>
            <c:strRef>
              <c:f>Баллы!$C$66</c:f>
              <c:strCache>
                <c:ptCount val="1"/>
                <c:pt idx="0">
                  <c:v>Максимальная граница норматива</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FF00FF"/>
              </a:solidFill>
              <a:ln>
                <a:solidFill>
                  <a:srgbClr val="FF00FF"/>
                </a:solidFill>
              </a:ln>
            </c:spPr>
          </c:marker>
          <c:dLbls>
            <c:numFmt formatCode="General" sourceLinked="1"/>
            <c:txPr>
              <a:bodyPr vert="horz" rot="0" anchor="ctr"/>
              <a:lstStyle/>
              <a:p>
                <a:pPr algn="ctr">
                  <a:defRPr lang="en-US" cap="none" sz="800" b="0" i="0" u="none" baseline="0">
                    <a:solidFill>
                      <a:srgbClr val="FF00FF"/>
                    </a:solidFill>
                    <a:latin typeface="Arial Cyr"/>
                    <a:ea typeface="Arial Cyr"/>
                    <a:cs typeface="Arial Cyr"/>
                  </a:defRPr>
                </a:pPr>
              </a:p>
            </c:txPr>
            <c:showLegendKey val="0"/>
            <c:showVal val="1"/>
            <c:showBubbleSize val="0"/>
            <c:showCatName val="0"/>
            <c:showSerName val="0"/>
            <c:showLeaderLines val="1"/>
            <c:showPercent val="0"/>
          </c:dLbls>
          <c:cat>
            <c:strRef>
              <c:f>Баллы!$D$63:$F$63</c:f>
              <c:strCache>
                <c:ptCount val="3"/>
                <c:pt idx="0">
                  <c:v>Э</c:v>
                </c:pt>
                <c:pt idx="1">
                  <c:v>Н</c:v>
                </c:pt>
                <c:pt idx="2">
                  <c:v>Л</c:v>
                </c:pt>
              </c:strCache>
            </c:strRef>
          </c:cat>
          <c:val>
            <c:numRef>
              <c:f>Баллы!$D$66:$F$66</c:f>
              <c:numCache>
                <c:ptCount val="3"/>
                <c:pt idx="0">
                  <c:v>14</c:v>
                </c:pt>
                <c:pt idx="1">
                  <c:v>15</c:v>
                </c:pt>
                <c:pt idx="2">
                  <c:v>5</c:v>
                </c:pt>
              </c:numCache>
            </c:numRef>
          </c:val>
          <c:smooth val="0"/>
        </c:ser>
        <c:ser>
          <c:idx val="0"/>
          <c:order val="2"/>
          <c:tx>
            <c:strRef>
              <c:f>Баллы!$C$64</c:f>
              <c:strCache>
                <c:ptCount val="1"/>
                <c:pt idx="0">
                  <c:v>Ваши показатели</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000080"/>
              </a:solidFill>
              <a:ln>
                <a:solidFill>
                  <a:srgbClr val="FF00FF"/>
                </a:solidFill>
              </a:ln>
            </c:spPr>
          </c:marker>
          <c:dLbls>
            <c:numFmt formatCode="General" sourceLinked="1"/>
            <c:txPr>
              <a:bodyPr vert="horz" rot="0" anchor="ctr"/>
              <a:lstStyle/>
              <a:p>
                <a:pPr algn="ctr">
                  <a:defRPr lang="en-US" cap="none" sz="1200" b="1" i="1" u="none" baseline="0">
                    <a:solidFill>
                      <a:srgbClr val="333399"/>
                    </a:solidFill>
                    <a:latin typeface="Arial Cyr"/>
                    <a:ea typeface="Arial Cyr"/>
                    <a:cs typeface="Arial Cyr"/>
                  </a:defRPr>
                </a:pPr>
              </a:p>
            </c:txPr>
            <c:showLegendKey val="0"/>
            <c:showVal val="1"/>
            <c:showBubbleSize val="0"/>
            <c:showCatName val="0"/>
            <c:showSerName val="0"/>
            <c:showLeaderLines val="1"/>
            <c:showPercent val="0"/>
          </c:dLbls>
          <c:cat>
            <c:strRef>
              <c:f>Баллы!$D$63:$F$63</c:f>
              <c:strCache>
                <c:ptCount val="3"/>
                <c:pt idx="0">
                  <c:v>Э</c:v>
                </c:pt>
                <c:pt idx="1">
                  <c:v>Н</c:v>
                </c:pt>
                <c:pt idx="2">
                  <c:v>Л</c:v>
                </c:pt>
              </c:strCache>
            </c:strRef>
          </c:cat>
          <c:val>
            <c:numRef>
              <c:f>Баллы!$D$64:$F$64</c:f>
              <c:numCache>
                <c:ptCount val="3"/>
                <c:pt idx="0">
                  <c:v>5</c:v>
                </c:pt>
                <c:pt idx="1">
                  <c:v>0</c:v>
                </c:pt>
                <c:pt idx="2">
                  <c:v>6</c:v>
                </c:pt>
              </c:numCache>
            </c:numRef>
          </c:val>
          <c:smooth val="0"/>
        </c:ser>
        <c:marker val="1"/>
        <c:axId val="64996031"/>
        <c:axId val="47591576"/>
      </c:lineChart>
      <c:catAx>
        <c:axId val="64996031"/>
        <c:scaling>
          <c:orientation val="minMax"/>
        </c:scaling>
        <c:axPos val="b"/>
        <c:title>
          <c:tx>
            <c:rich>
              <a:bodyPr vert="horz" rot="0" anchor="ctr"/>
              <a:lstStyle/>
              <a:p>
                <a:pPr algn="ctr">
                  <a:defRPr/>
                </a:pPr>
                <a:r>
                  <a:rPr lang="en-US" cap="none" sz="800" b="0" i="1" u="none" baseline="0">
                    <a:solidFill>
                      <a:srgbClr val="993366"/>
                    </a:solidFill>
                    <a:latin typeface="Arial Cyr"/>
                    <a:ea typeface="Arial Cyr"/>
                    <a:cs typeface="Arial Cyr"/>
                  </a:rPr>
                  <a:t>типологические характеристики</a:t>
                </a:r>
              </a:p>
            </c:rich>
          </c:tx>
          <c:layout>
            <c:manualLayout>
              <c:xMode val="factor"/>
              <c:yMode val="factor"/>
              <c:x val="-0.0055"/>
              <c:y val="0.057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1" i="1" u="none" baseline="0">
                <a:solidFill>
                  <a:srgbClr val="000080"/>
                </a:solidFill>
                <a:latin typeface="Arial Cyr"/>
                <a:ea typeface="Arial Cyr"/>
                <a:cs typeface="Arial Cyr"/>
              </a:defRPr>
            </a:pPr>
          </a:p>
        </c:txPr>
        <c:crossAx val="47591576"/>
        <c:crosses val="autoZero"/>
        <c:auto val="1"/>
        <c:lblOffset val="100"/>
        <c:tickLblSkip val="1"/>
        <c:noMultiLvlLbl val="0"/>
      </c:catAx>
      <c:valAx>
        <c:axId val="47591576"/>
        <c:scaling>
          <c:orientation val="minMax"/>
          <c:max val="24"/>
          <c:min val="0"/>
        </c:scaling>
        <c:axPos val="l"/>
        <c:title>
          <c:tx>
            <c:rich>
              <a:bodyPr vert="horz" rot="-5400000" anchor="ctr"/>
              <a:lstStyle/>
              <a:p>
                <a:pPr algn="ctr">
                  <a:defRPr/>
                </a:pPr>
                <a:r>
                  <a:rPr lang="en-US" cap="none" sz="800" b="0" i="1" u="none" baseline="0">
                    <a:solidFill>
                      <a:srgbClr val="993366"/>
                    </a:solidFill>
                    <a:latin typeface="Arial Cyr"/>
                    <a:ea typeface="Arial Cyr"/>
                    <a:cs typeface="Arial Cyr"/>
                  </a:rPr>
                  <a:t>баллы</a:t>
                </a:r>
              </a:p>
            </c:rich>
          </c:tx>
          <c:layout>
            <c:manualLayout>
              <c:xMode val="factor"/>
              <c:yMode val="factor"/>
              <c:x val="-0.00425"/>
              <c:y val="0.108"/>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996031"/>
        <c:crossesAt val="1"/>
        <c:crossBetween val="between"/>
        <c:dispUnits/>
        <c:majorUnit val="2"/>
        <c:minorUnit val="1"/>
      </c:valAx>
      <c:spPr>
        <a:gradFill rotWithShape="1">
          <a:gsLst>
            <a:gs pos="0">
              <a:srgbClr val="FFFFFF"/>
            </a:gs>
            <a:gs pos="100000">
              <a:srgbClr val="CCFFCC"/>
            </a:gs>
          </a:gsLst>
          <a:path path="rect">
            <a:fillToRect l="50000" t="50000" r="50000" b="50000"/>
          </a:path>
        </a:gradFill>
        <a:ln w="3175">
          <a:noFill/>
        </a:ln>
      </c:spPr>
    </c:plotArea>
    <c:legend>
      <c:legendPos val="r"/>
      <c:legendEntry>
        <c:idx val="0"/>
        <c:txPr>
          <a:bodyPr vert="horz" rot="0"/>
          <a:lstStyle/>
          <a:p>
            <a:pPr>
              <a:defRPr lang="en-US" cap="none" sz="920" b="0" i="0" u="none" baseline="0">
                <a:solidFill>
                  <a:srgbClr val="333399"/>
                </a:solidFill>
                <a:latin typeface="Arial Cyr"/>
                <a:ea typeface="Arial Cyr"/>
                <a:cs typeface="Arial Cyr"/>
              </a:defRPr>
            </a:pPr>
          </a:p>
        </c:txPr>
      </c:legendEntry>
      <c:legendEntry>
        <c:idx val="1"/>
        <c:txPr>
          <a:bodyPr vert="horz" rot="0"/>
          <a:lstStyle/>
          <a:p>
            <a:pPr>
              <a:defRPr lang="en-US" cap="none" sz="920" b="0" i="0" u="none" baseline="0">
                <a:solidFill>
                  <a:srgbClr val="333399"/>
                </a:solidFill>
                <a:latin typeface="Arial Cyr"/>
                <a:ea typeface="Arial Cyr"/>
                <a:cs typeface="Arial Cyr"/>
              </a:defRPr>
            </a:pPr>
          </a:p>
        </c:txPr>
      </c:legendEntry>
      <c:legendEntry>
        <c:idx val="2"/>
        <c:txPr>
          <a:bodyPr vert="horz" rot="0"/>
          <a:lstStyle/>
          <a:p>
            <a:pPr>
              <a:defRPr lang="en-US" cap="none" sz="920" b="0" i="0" u="none" baseline="0">
                <a:solidFill>
                  <a:srgbClr val="333399"/>
                </a:solidFill>
                <a:latin typeface="Arial Cyr"/>
                <a:ea typeface="Arial Cyr"/>
                <a:cs typeface="Arial Cyr"/>
              </a:defRPr>
            </a:pPr>
          </a:p>
        </c:txPr>
      </c:legendEntry>
      <c:layout>
        <c:manualLayout>
          <c:xMode val="edge"/>
          <c:yMode val="edge"/>
          <c:x val="0.701"/>
          <c:y val="0.21475"/>
          <c:w val="0.29725"/>
          <c:h val="0.557"/>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yr"/>
              <a:ea typeface="Arial Cyr"/>
              <a:cs typeface="Arial Cyr"/>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225"/>
          <c:y val="0.003"/>
          <c:w val="0.789"/>
          <c:h val="0.87225"/>
        </c:manualLayout>
      </c:layout>
      <c:scatterChart>
        <c:scatterStyle val="line"/>
        <c:varyColors val="0"/>
        <c:ser>
          <c:idx val="0"/>
          <c:order val="0"/>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339966"/>
                </a:solidFill>
              </a:ln>
            </c:spPr>
            <c:marker>
              <c:symbol val="diamond"/>
              <c:size val="12"/>
              <c:spPr>
                <a:solidFill>
                  <a:srgbClr val="000080"/>
                </a:solidFill>
                <a:ln>
                  <a:solidFill>
                    <a:srgbClr val="FF00FF"/>
                  </a:solidFill>
                </a:ln>
              </c:spPr>
            </c:marker>
          </c:dPt>
          <c:dPt>
            <c:idx val="1"/>
            <c:spPr>
              <a:ln w="3175">
                <a:noFill/>
              </a:ln>
            </c:spPr>
            <c:marker>
              <c:symbol val="none"/>
            </c:marker>
          </c:dPt>
          <c:xVal>
            <c:numRef>
              <c:f>квадрат!$D$2:$D$36</c:f>
              <c:numCache>
                <c:ptCount val="35"/>
                <c:pt idx="0">
                  <c:v>5</c:v>
                </c:pt>
                <c:pt idx="1">
                  <c:v>1</c:v>
                </c:pt>
                <c:pt idx="2">
                  <c:v>1</c:v>
                </c:pt>
                <c:pt idx="3">
                  <c:v>1</c:v>
                </c:pt>
                <c:pt idx="4">
                  <c:v>1</c:v>
                </c:pt>
                <c:pt idx="5">
                  <c:v>1</c:v>
                </c:pt>
                <c:pt idx="6">
                  <c:v>1</c:v>
                </c:pt>
                <c:pt idx="7">
                  <c:v>2</c:v>
                </c:pt>
                <c:pt idx="8">
                  <c:v>3</c:v>
                </c:pt>
                <c:pt idx="9">
                  <c:v>4</c:v>
                </c:pt>
                <c:pt idx="10">
                  <c:v>5</c:v>
                </c:pt>
                <c:pt idx="11">
                  <c:v>6</c:v>
                </c:pt>
                <c:pt idx="12">
                  <c:v>7</c:v>
                </c:pt>
                <c:pt idx="13">
                  <c:v>8</c:v>
                </c:pt>
                <c:pt idx="14">
                  <c:v>9</c:v>
                </c:pt>
                <c:pt idx="15">
                  <c:v>9</c:v>
                </c:pt>
                <c:pt idx="16">
                  <c:v>9</c:v>
                </c:pt>
                <c:pt idx="17">
                  <c:v>9</c:v>
                </c:pt>
                <c:pt idx="18">
                  <c:v>9</c:v>
                </c:pt>
                <c:pt idx="19">
                  <c:v>9</c:v>
                </c:pt>
                <c:pt idx="20">
                  <c:v>9</c:v>
                </c:pt>
                <c:pt idx="21">
                  <c:v>9</c:v>
                </c:pt>
                <c:pt idx="22">
                  <c:v>9</c:v>
                </c:pt>
                <c:pt idx="23">
                  <c:v>8</c:v>
                </c:pt>
                <c:pt idx="24">
                  <c:v>7</c:v>
                </c:pt>
                <c:pt idx="25">
                  <c:v>6</c:v>
                </c:pt>
                <c:pt idx="26">
                  <c:v>5</c:v>
                </c:pt>
                <c:pt idx="27">
                  <c:v>4</c:v>
                </c:pt>
                <c:pt idx="28">
                  <c:v>3</c:v>
                </c:pt>
                <c:pt idx="29">
                  <c:v>2</c:v>
                </c:pt>
                <c:pt idx="30">
                  <c:v>1</c:v>
                </c:pt>
                <c:pt idx="31">
                  <c:v>1</c:v>
                </c:pt>
                <c:pt idx="32">
                  <c:v>1</c:v>
                </c:pt>
                <c:pt idx="33">
                  <c:v>1</c:v>
                </c:pt>
                <c:pt idx="34">
                  <c:v>1</c:v>
                </c:pt>
              </c:numCache>
            </c:numRef>
          </c:xVal>
          <c:yVal>
            <c:numRef>
              <c:f>квадрат!$E$2:$E$36</c:f>
              <c:numCache>
                <c:ptCount val="35"/>
                <c:pt idx="0">
                  <c:v>0</c:v>
                </c:pt>
                <c:pt idx="1">
                  <c:v>0</c:v>
                </c:pt>
                <c:pt idx="2">
                  <c:v>1</c:v>
                </c:pt>
                <c:pt idx="3">
                  <c:v>2</c:v>
                </c:pt>
                <c:pt idx="4">
                  <c:v>3</c:v>
                </c:pt>
                <c:pt idx="5">
                  <c:v>4</c:v>
                </c:pt>
                <c:pt idx="6">
                  <c:v>4</c:v>
                </c:pt>
                <c:pt idx="7">
                  <c:v>4</c:v>
                </c:pt>
                <c:pt idx="8">
                  <c:v>4</c:v>
                </c:pt>
                <c:pt idx="9">
                  <c:v>4</c:v>
                </c:pt>
                <c:pt idx="10">
                  <c:v>4</c:v>
                </c:pt>
                <c:pt idx="11">
                  <c:v>4</c:v>
                </c:pt>
                <c:pt idx="12">
                  <c:v>4</c:v>
                </c:pt>
                <c:pt idx="13">
                  <c:v>4</c:v>
                </c:pt>
                <c:pt idx="14">
                  <c:v>4</c:v>
                </c:pt>
                <c:pt idx="15">
                  <c:v>3</c:v>
                </c:pt>
                <c:pt idx="16">
                  <c:v>2</c:v>
                </c:pt>
                <c:pt idx="17">
                  <c:v>1</c:v>
                </c:pt>
                <c:pt idx="18">
                  <c:v>0</c:v>
                </c:pt>
                <c:pt idx="19">
                  <c:v>-1</c:v>
                </c:pt>
                <c:pt idx="20">
                  <c:v>-2</c:v>
                </c:pt>
                <c:pt idx="21">
                  <c:v>-3</c:v>
                </c:pt>
                <c:pt idx="22">
                  <c:v>-4</c:v>
                </c:pt>
                <c:pt idx="23">
                  <c:v>-4</c:v>
                </c:pt>
                <c:pt idx="24">
                  <c:v>-4</c:v>
                </c:pt>
                <c:pt idx="25">
                  <c:v>-4</c:v>
                </c:pt>
                <c:pt idx="26">
                  <c:v>-4</c:v>
                </c:pt>
                <c:pt idx="27">
                  <c:v>-4</c:v>
                </c:pt>
                <c:pt idx="28">
                  <c:v>-4</c:v>
                </c:pt>
                <c:pt idx="29">
                  <c:v>-4</c:v>
                </c:pt>
                <c:pt idx="30">
                  <c:v>-4</c:v>
                </c:pt>
                <c:pt idx="31">
                  <c:v>-3</c:v>
                </c:pt>
                <c:pt idx="32">
                  <c:v>-2</c:v>
                </c:pt>
                <c:pt idx="33">
                  <c:v>-1</c:v>
                </c:pt>
                <c:pt idx="34">
                  <c:v>0</c:v>
                </c:pt>
              </c:numCache>
            </c:numRef>
          </c:yVal>
          <c:smooth val="0"/>
        </c:ser>
        <c:axId val="5097561"/>
        <c:axId val="7673410"/>
      </c:scatterChart>
      <c:valAx>
        <c:axId val="5097561"/>
        <c:scaling>
          <c:orientation val="minMax"/>
          <c:max val="24"/>
        </c:scaling>
        <c:axPos val="b"/>
        <c:title>
          <c:tx>
            <c:rich>
              <a:bodyPr vert="horz" rot="0" anchor="ctr"/>
              <a:lstStyle/>
              <a:p>
                <a:pPr algn="ctr">
                  <a:defRPr/>
                </a:pPr>
                <a:r>
                  <a:rPr lang="en-US" cap="none" sz="625" b="1" i="0" u="none" baseline="0">
                    <a:solidFill>
                      <a:srgbClr val="000000"/>
                    </a:solidFill>
                    <a:latin typeface="Arial Cyr"/>
                    <a:ea typeface="Arial Cyr"/>
                    <a:cs typeface="Arial Cyr"/>
                  </a:rPr>
                  <a:t>Экстраверсия</a:t>
                </a:r>
              </a:p>
            </c:rich>
          </c:tx>
          <c:layout>
            <c:manualLayout>
              <c:xMode val="factor"/>
              <c:yMode val="factor"/>
              <c:x val="0.1285"/>
              <c:y val="0.153"/>
            </c:manualLayout>
          </c:layout>
          <c:overlay val="0"/>
          <c:spPr>
            <a:noFill/>
            <a:ln>
              <a:noFill/>
            </a:ln>
          </c:spPr>
        </c:title>
        <c:delete val="0"/>
        <c:numFmt formatCode="General" sourceLinked="1"/>
        <c:majorTickMark val="out"/>
        <c:minorTickMark val="none"/>
        <c:tickLblPos val="nextTo"/>
        <c:spPr>
          <a:ln w="25400">
            <a:solidFill>
              <a:srgbClr val="000000"/>
            </a:solidFill>
          </a:ln>
        </c:spPr>
        <c:txPr>
          <a:bodyPr vert="horz" rot="0"/>
          <a:lstStyle/>
          <a:p>
            <a:pPr>
              <a:defRPr lang="en-US" cap="none" sz="675" b="0" i="0" u="none" baseline="0">
                <a:solidFill>
                  <a:srgbClr val="000000"/>
                </a:solidFill>
                <a:latin typeface="Arial Cyr"/>
                <a:ea typeface="Arial Cyr"/>
                <a:cs typeface="Arial Cyr"/>
              </a:defRPr>
            </a:pPr>
          </a:p>
        </c:txPr>
        <c:crossAx val="7673410"/>
        <c:crossesAt val="12"/>
        <c:crossBetween val="midCat"/>
        <c:dispUnits/>
        <c:majorUnit val="2"/>
      </c:valAx>
      <c:valAx>
        <c:axId val="7673410"/>
        <c:scaling>
          <c:orientation val="minMax"/>
          <c:max val="24"/>
          <c:min val="0"/>
        </c:scaling>
        <c:axPos val="l"/>
        <c:title>
          <c:tx>
            <c:rich>
              <a:bodyPr vert="horz" rot="0" anchor="ctr"/>
              <a:lstStyle/>
              <a:p>
                <a:pPr algn="ctr">
                  <a:defRPr/>
                </a:pPr>
                <a:r>
                  <a:rPr lang="en-US" cap="none" sz="625" b="1" i="0" u="none" baseline="0">
                    <a:solidFill>
                      <a:srgbClr val="000000"/>
                    </a:solidFill>
                    <a:latin typeface="Arial Cyr"/>
                    <a:ea typeface="Arial Cyr"/>
                    <a:cs typeface="Arial Cyr"/>
                  </a:rPr>
                  <a:t>Нейротизм</a:t>
                </a:r>
              </a:p>
            </c:rich>
          </c:tx>
          <c:layout>
            <c:manualLayout>
              <c:xMode val="factor"/>
              <c:yMode val="factor"/>
              <c:x val="0.156"/>
              <c:y val="0.1355"/>
            </c:manualLayout>
          </c:layout>
          <c:overlay val="0"/>
          <c:spPr>
            <a:noFill/>
            <a:ln>
              <a:noFill/>
            </a:ln>
          </c:spPr>
        </c:title>
        <c:delete val="0"/>
        <c:numFmt formatCode="General" sourceLinked="1"/>
        <c:majorTickMark val="out"/>
        <c:minorTickMark val="none"/>
        <c:tickLblPos val="nextTo"/>
        <c:spPr>
          <a:ln w="25400">
            <a:solidFill>
              <a:srgbClr val="000000"/>
            </a:solidFill>
          </a:ln>
        </c:spPr>
        <c:crossAx val="5097561"/>
        <c:crossesAt val="12"/>
        <c:crossBetween val="midCat"/>
        <c:dispUnits/>
        <c:majorUnit val="2"/>
        <c:minorUnit val="2"/>
      </c:valAx>
      <c:spPr>
        <a:noFill/>
        <a:ln w="12700">
          <a:solidFill>
            <a:srgbClr val="808080"/>
          </a:solidFill>
        </a:ln>
      </c:spPr>
    </c:plotArea>
    <c:plotVisOnly val="1"/>
    <c:dispBlanksAs val="gap"/>
    <c:showDLblsOverMax val="0"/>
  </c:chart>
  <c:spPr>
    <a:noFill/>
    <a:ln>
      <a:noFill/>
    </a:ln>
  </c:spPr>
  <c:txPr>
    <a:bodyPr vert="horz" rot="0"/>
    <a:lstStyle/>
    <a:p>
      <a:pPr>
        <a:defRPr lang="en-US" cap="none" sz="875" b="0" i="0" u="none" baseline="0">
          <a:solidFill>
            <a:srgbClr val="000000"/>
          </a:solidFill>
          <a:latin typeface="Arial Cyr"/>
          <a:ea typeface="Arial Cyr"/>
          <a:cs typeface="Arial Cyr"/>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3325"/>
          <c:w val="0.787"/>
          <c:h val="0.93375"/>
        </c:manualLayout>
      </c:layout>
      <c:scatterChart>
        <c:scatterStyle val="line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квадрат!$D$2:$D$36</c:f>
              <c:numCach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xVal>
          <c:yVal>
            <c:numRef>
              <c:f>квадрат!$E$2:$E$36</c:f>
              <c:numCache>
                <c:ptCount val="35"/>
                <c:pt idx="0">
                  <c:v>13</c:v>
                </c:pt>
                <c:pt idx="1">
                  <c:v>13</c:v>
                </c:pt>
                <c:pt idx="2">
                  <c:v>14</c:v>
                </c:pt>
                <c:pt idx="3">
                  <c:v>15</c:v>
                </c:pt>
                <c:pt idx="4">
                  <c:v>16</c:v>
                </c:pt>
                <c:pt idx="5">
                  <c:v>17</c:v>
                </c:pt>
                <c:pt idx="6">
                  <c:v>17</c:v>
                </c:pt>
                <c:pt idx="7">
                  <c:v>17</c:v>
                </c:pt>
                <c:pt idx="8">
                  <c:v>17</c:v>
                </c:pt>
                <c:pt idx="9">
                  <c:v>17</c:v>
                </c:pt>
                <c:pt idx="10">
                  <c:v>17</c:v>
                </c:pt>
                <c:pt idx="11">
                  <c:v>17</c:v>
                </c:pt>
                <c:pt idx="12">
                  <c:v>17</c:v>
                </c:pt>
                <c:pt idx="13">
                  <c:v>17</c:v>
                </c:pt>
                <c:pt idx="14">
                  <c:v>17</c:v>
                </c:pt>
                <c:pt idx="15">
                  <c:v>16</c:v>
                </c:pt>
                <c:pt idx="16">
                  <c:v>15</c:v>
                </c:pt>
                <c:pt idx="17">
                  <c:v>14</c:v>
                </c:pt>
                <c:pt idx="18">
                  <c:v>13</c:v>
                </c:pt>
                <c:pt idx="19">
                  <c:v>12</c:v>
                </c:pt>
                <c:pt idx="20">
                  <c:v>11</c:v>
                </c:pt>
                <c:pt idx="21">
                  <c:v>10</c:v>
                </c:pt>
                <c:pt idx="22">
                  <c:v>9</c:v>
                </c:pt>
                <c:pt idx="23">
                  <c:v>9</c:v>
                </c:pt>
                <c:pt idx="24">
                  <c:v>9</c:v>
                </c:pt>
                <c:pt idx="25">
                  <c:v>9</c:v>
                </c:pt>
                <c:pt idx="26">
                  <c:v>9</c:v>
                </c:pt>
                <c:pt idx="27">
                  <c:v>9</c:v>
                </c:pt>
                <c:pt idx="28">
                  <c:v>9</c:v>
                </c:pt>
                <c:pt idx="29">
                  <c:v>9</c:v>
                </c:pt>
                <c:pt idx="30">
                  <c:v>9</c:v>
                </c:pt>
                <c:pt idx="31">
                  <c:v>10</c:v>
                </c:pt>
                <c:pt idx="32">
                  <c:v>11</c:v>
                </c:pt>
                <c:pt idx="33">
                  <c:v>12</c:v>
                </c:pt>
                <c:pt idx="34">
                  <c:v>13</c:v>
                </c:pt>
              </c:numCache>
            </c:numRef>
          </c:yVal>
          <c:smooth val="0"/>
        </c:ser>
        <c:axId val="46174355"/>
        <c:axId val="14100364"/>
      </c:scatterChart>
      <c:valAx>
        <c:axId val="46174355"/>
        <c:scaling>
          <c:orientation val="minMax"/>
        </c:scaling>
        <c:axPos val="b"/>
        <c:delete val="0"/>
        <c:numFmt formatCode="General" sourceLinked="1"/>
        <c:majorTickMark val="out"/>
        <c:minorTickMark val="none"/>
        <c:tickLblPos val="nextTo"/>
        <c:spPr>
          <a:ln w="3175">
            <a:solidFill>
              <a:srgbClr val="000000"/>
            </a:solidFill>
          </a:ln>
        </c:spPr>
        <c:crossAx val="14100364"/>
        <c:crosses val="autoZero"/>
        <c:crossBetween val="midCat"/>
        <c:dispUnits/>
      </c:valAx>
      <c:valAx>
        <c:axId val="1410036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174355"/>
        <c:crosses val="autoZero"/>
        <c:crossBetween val="midCat"/>
        <c:dispUnits/>
      </c:valAx>
      <c:spPr>
        <a:solidFill>
          <a:srgbClr val="C0C0C0"/>
        </a:solidFill>
        <a:ln w="12700">
          <a:solidFill>
            <a:srgbClr val="808080"/>
          </a:solidFill>
        </a:ln>
      </c:spPr>
    </c:plotArea>
    <c:legend>
      <c:legendPos val="r"/>
      <c:layout>
        <c:manualLayout>
          <c:xMode val="edge"/>
          <c:yMode val="edge"/>
          <c:x val="0.845"/>
          <c:y val="0.46025"/>
          <c:w val="0.144"/>
          <c:h val="0.043"/>
        </c:manualLayout>
      </c:layout>
      <c:overlay val="0"/>
      <c:spPr>
        <a:solidFill>
          <a:srgbClr val="FFFFFF"/>
        </a:solidFill>
        <a:ln w="3175">
          <a:solidFill>
            <a:srgbClr val="000000"/>
          </a:solidFill>
        </a:ln>
      </c:spPr>
      <c:txPr>
        <a:bodyPr vert="horz" rot="0"/>
        <a:lstStyle/>
        <a:p>
          <a:pPr>
            <a:defRPr lang="en-US" cap="none" sz="460" b="0" i="0" u="none" baseline="0">
              <a:solidFill>
                <a:srgbClr val="000000"/>
              </a:solidFill>
              <a:latin typeface="Arial Cyr"/>
              <a:ea typeface="Arial Cyr"/>
              <a:cs typeface="Arial Cyr"/>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Arial Cyr"/>
          <a:ea typeface="Arial Cyr"/>
          <a:cs typeface="Arial Cyr"/>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3325"/>
          <c:w val="0.871"/>
          <c:h val="0.93375"/>
        </c:manualLayout>
      </c:layout>
      <c:scatterChart>
        <c:scatterStyle val="line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Промежуточные!$D$2:$D$61</c:f>
              <c:numCach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xVal>
          <c:yVal>
            <c:numRef>
              <c:f>Промежуточные!$E$2:$E$61</c:f>
              <c:numCache>
                <c:ptCount val="60"/>
                <c:pt idx="0">
                  <c:v>13</c:v>
                </c:pt>
                <c:pt idx="1">
                  <c:v>13</c:v>
                </c:pt>
                <c:pt idx="2">
                  <c:v>14</c:v>
                </c:pt>
                <c:pt idx="3">
                  <c:v>15</c:v>
                </c:pt>
                <c:pt idx="4">
                  <c:v>16</c:v>
                </c:pt>
                <c:pt idx="5">
                  <c:v>17</c:v>
                </c:pt>
                <c:pt idx="6">
                  <c:v>17</c:v>
                </c:pt>
                <c:pt idx="7">
                  <c:v>17</c:v>
                </c:pt>
                <c:pt idx="8">
                  <c:v>17</c:v>
                </c:pt>
                <c:pt idx="9">
                  <c:v>17</c:v>
                </c:pt>
                <c:pt idx="10">
                  <c:v>17</c:v>
                </c:pt>
                <c:pt idx="11">
                  <c:v>17</c:v>
                </c:pt>
                <c:pt idx="12">
                  <c:v>17</c:v>
                </c:pt>
                <c:pt idx="13">
                  <c:v>17</c:v>
                </c:pt>
                <c:pt idx="14">
                  <c:v>17</c:v>
                </c:pt>
                <c:pt idx="15">
                  <c:v>16</c:v>
                </c:pt>
                <c:pt idx="16">
                  <c:v>15</c:v>
                </c:pt>
                <c:pt idx="17">
                  <c:v>14</c:v>
                </c:pt>
                <c:pt idx="18">
                  <c:v>13</c:v>
                </c:pt>
                <c:pt idx="19">
                  <c:v>12</c:v>
                </c:pt>
                <c:pt idx="20">
                  <c:v>11</c:v>
                </c:pt>
                <c:pt idx="21">
                  <c:v>10</c:v>
                </c:pt>
                <c:pt idx="22">
                  <c:v>9</c:v>
                </c:pt>
                <c:pt idx="23">
                  <c:v>9</c:v>
                </c:pt>
                <c:pt idx="24">
                  <c:v>9</c:v>
                </c:pt>
                <c:pt idx="25">
                  <c:v>9</c:v>
                </c:pt>
                <c:pt idx="26">
                  <c:v>9</c:v>
                </c:pt>
                <c:pt idx="27">
                  <c:v>9</c:v>
                </c:pt>
                <c:pt idx="28">
                  <c:v>9</c:v>
                </c:pt>
                <c:pt idx="29">
                  <c:v>9</c:v>
                </c:pt>
                <c:pt idx="30">
                  <c:v>9</c:v>
                </c:pt>
                <c:pt idx="31">
                  <c:v>10</c:v>
                </c:pt>
                <c:pt idx="32">
                  <c:v>11</c:v>
                </c:pt>
                <c:pt idx="33">
                  <c:v>12</c:v>
                </c:pt>
                <c:pt idx="34">
                  <c:v>13</c:v>
                </c:pt>
              </c:numCache>
            </c:numRef>
          </c:yVal>
          <c:smooth val="0"/>
        </c:ser>
        <c:axId val="41244013"/>
        <c:axId val="13282934"/>
      </c:scatterChart>
      <c:valAx>
        <c:axId val="41244013"/>
        <c:scaling>
          <c:orientation val="minMax"/>
        </c:scaling>
        <c:axPos val="b"/>
        <c:delete val="0"/>
        <c:numFmt formatCode="General" sourceLinked="1"/>
        <c:majorTickMark val="out"/>
        <c:minorTickMark val="none"/>
        <c:tickLblPos val="nextTo"/>
        <c:spPr>
          <a:ln w="3175">
            <a:solidFill>
              <a:srgbClr val="000000"/>
            </a:solidFill>
          </a:ln>
        </c:spPr>
        <c:crossAx val="13282934"/>
        <c:crosses val="autoZero"/>
        <c:crossBetween val="midCat"/>
        <c:dispUnits/>
      </c:valAx>
      <c:valAx>
        <c:axId val="1328293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244013"/>
        <c:crosses val="autoZero"/>
        <c:crossBetween val="midCat"/>
        <c:dispUnits/>
      </c:valAx>
      <c:spPr>
        <a:solidFill>
          <a:srgbClr val="C0C0C0"/>
        </a:solidFill>
        <a:ln w="12700">
          <a:solidFill>
            <a:srgbClr val="808080"/>
          </a:solidFill>
        </a:ln>
      </c:spPr>
    </c:plotArea>
    <c:legend>
      <c:legendPos val="r"/>
      <c:layout>
        <c:manualLayout>
          <c:xMode val="edge"/>
          <c:yMode val="edge"/>
          <c:x val="0.89825"/>
          <c:y val="0.43375"/>
          <c:w val="0.09625"/>
          <c:h val="0.0695"/>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latin typeface="Arial Cyr"/>
              <a:ea typeface="Arial Cyr"/>
              <a:cs typeface="Arial Cyr"/>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Cyr"/>
          <a:ea typeface="Arial Cyr"/>
          <a:cs typeface="Arial Cyr"/>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75"/>
          <c:y val="0.028"/>
          <c:w val="0.78825"/>
          <c:h val="0.86175"/>
        </c:manualLayout>
      </c:layout>
      <c:scatterChart>
        <c:scatterStyle val="line"/>
        <c:varyColors val="0"/>
        <c:ser>
          <c:idx val="0"/>
          <c:order val="0"/>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339966"/>
                </a:solidFill>
              </a:ln>
            </c:spPr>
            <c:marker>
              <c:symbol val="diamond"/>
              <c:size val="12"/>
              <c:spPr>
                <a:solidFill>
                  <a:srgbClr val="000080"/>
                </a:solidFill>
                <a:ln>
                  <a:solidFill>
                    <a:srgbClr val="FF00FF"/>
                  </a:solidFill>
                </a:ln>
              </c:spPr>
            </c:marker>
          </c:dPt>
          <c:dPt>
            <c:idx val="1"/>
            <c:spPr>
              <a:ln w="3175">
                <a:noFill/>
              </a:ln>
            </c:spPr>
            <c:marker>
              <c:symbol val="none"/>
            </c:marker>
          </c:dPt>
          <c:dPt>
            <c:idx val="25"/>
            <c:spPr>
              <a:ln w="38100">
                <a:solidFill>
                  <a:srgbClr val="339966"/>
                </a:solidFill>
              </a:ln>
            </c:spPr>
            <c:marker>
              <c:symbol val="none"/>
            </c:marker>
          </c:dPt>
          <c:dPt>
            <c:idx val="35"/>
            <c:spPr>
              <a:ln w="3175">
                <a:noFill/>
              </a:ln>
            </c:spPr>
            <c:marker>
              <c:symbol val="none"/>
            </c:marker>
          </c:dPt>
          <c:dPt>
            <c:idx val="50"/>
            <c:spPr>
              <a:ln w="3175">
                <a:noFill/>
              </a:ln>
            </c:spPr>
            <c:marker>
              <c:symbol val="none"/>
            </c:marker>
          </c:dPt>
          <c:dPt>
            <c:idx val="60"/>
            <c:spPr>
              <a:ln w="3175">
                <a:noFill/>
              </a:ln>
            </c:spPr>
            <c:marker>
              <c:symbol val="none"/>
            </c:marker>
          </c:dPt>
          <c:dPt>
            <c:idx val="75"/>
            <c:spPr>
              <a:ln w="3175">
                <a:noFill/>
              </a:ln>
            </c:spPr>
            <c:marker>
              <c:symbol val="none"/>
            </c:marker>
          </c:dPt>
          <c:dPt>
            <c:idx val="85"/>
            <c:spPr>
              <a:ln w="3175">
                <a:noFill/>
              </a:ln>
            </c:spPr>
            <c:marker>
              <c:symbol val="none"/>
            </c:marker>
          </c:dPt>
          <c:dPt>
            <c:idx val="110"/>
            <c:spPr>
              <a:ln w="3175">
                <a:noFill/>
              </a:ln>
            </c:spPr>
            <c:marker>
              <c:symbol val="none"/>
            </c:marker>
          </c:dPt>
          <c:xVal>
            <c:numRef>
              <c:f>Промежуточные!$D$2:$D$36</c:f>
              <c:numCache>
                <c:ptCount val="35"/>
                <c:pt idx="0">
                  <c:v>5</c:v>
                </c:pt>
                <c:pt idx="1">
                  <c:v>1</c:v>
                </c:pt>
                <c:pt idx="2">
                  <c:v>1</c:v>
                </c:pt>
                <c:pt idx="3">
                  <c:v>1</c:v>
                </c:pt>
                <c:pt idx="4">
                  <c:v>1</c:v>
                </c:pt>
                <c:pt idx="5">
                  <c:v>1</c:v>
                </c:pt>
                <c:pt idx="6">
                  <c:v>1</c:v>
                </c:pt>
                <c:pt idx="7">
                  <c:v>2</c:v>
                </c:pt>
                <c:pt idx="8">
                  <c:v>3</c:v>
                </c:pt>
                <c:pt idx="9">
                  <c:v>4</c:v>
                </c:pt>
                <c:pt idx="10">
                  <c:v>5</c:v>
                </c:pt>
                <c:pt idx="11">
                  <c:v>6</c:v>
                </c:pt>
                <c:pt idx="12">
                  <c:v>7</c:v>
                </c:pt>
                <c:pt idx="13">
                  <c:v>8</c:v>
                </c:pt>
                <c:pt idx="14">
                  <c:v>9</c:v>
                </c:pt>
                <c:pt idx="15">
                  <c:v>9</c:v>
                </c:pt>
                <c:pt idx="16">
                  <c:v>9</c:v>
                </c:pt>
                <c:pt idx="17">
                  <c:v>9</c:v>
                </c:pt>
                <c:pt idx="18">
                  <c:v>9</c:v>
                </c:pt>
                <c:pt idx="19">
                  <c:v>9</c:v>
                </c:pt>
                <c:pt idx="20">
                  <c:v>9</c:v>
                </c:pt>
                <c:pt idx="21">
                  <c:v>9</c:v>
                </c:pt>
                <c:pt idx="22">
                  <c:v>9</c:v>
                </c:pt>
                <c:pt idx="23">
                  <c:v>8</c:v>
                </c:pt>
                <c:pt idx="24">
                  <c:v>7</c:v>
                </c:pt>
                <c:pt idx="25">
                  <c:v>6</c:v>
                </c:pt>
                <c:pt idx="26">
                  <c:v>5</c:v>
                </c:pt>
                <c:pt idx="27">
                  <c:v>4</c:v>
                </c:pt>
                <c:pt idx="28">
                  <c:v>3</c:v>
                </c:pt>
                <c:pt idx="29">
                  <c:v>2</c:v>
                </c:pt>
                <c:pt idx="30">
                  <c:v>1</c:v>
                </c:pt>
                <c:pt idx="31">
                  <c:v>1</c:v>
                </c:pt>
                <c:pt idx="32">
                  <c:v>1</c:v>
                </c:pt>
                <c:pt idx="33">
                  <c:v>1</c:v>
                </c:pt>
                <c:pt idx="34">
                  <c:v>1</c:v>
                </c:pt>
              </c:numCache>
            </c:numRef>
          </c:xVal>
          <c:yVal>
            <c:numRef>
              <c:f>Промежуточные!$E$2:$E$36</c:f>
              <c:numCache>
                <c:ptCount val="35"/>
                <c:pt idx="0">
                  <c:v>0</c:v>
                </c:pt>
                <c:pt idx="1">
                  <c:v>0</c:v>
                </c:pt>
                <c:pt idx="2">
                  <c:v>1</c:v>
                </c:pt>
                <c:pt idx="3">
                  <c:v>2</c:v>
                </c:pt>
                <c:pt idx="4">
                  <c:v>3</c:v>
                </c:pt>
                <c:pt idx="5">
                  <c:v>4</c:v>
                </c:pt>
                <c:pt idx="6">
                  <c:v>4</c:v>
                </c:pt>
                <c:pt idx="7">
                  <c:v>4</c:v>
                </c:pt>
                <c:pt idx="8">
                  <c:v>4</c:v>
                </c:pt>
                <c:pt idx="9">
                  <c:v>4</c:v>
                </c:pt>
                <c:pt idx="10">
                  <c:v>4</c:v>
                </c:pt>
                <c:pt idx="11">
                  <c:v>4</c:v>
                </c:pt>
                <c:pt idx="12">
                  <c:v>4</c:v>
                </c:pt>
                <c:pt idx="13">
                  <c:v>4</c:v>
                </c:pt>
                <c:pt idx="14">
                  <c:v>4</c:v>
                </c:pt>
                <c:pt idx="15">
                  <c:v>3</c:v>
                </c:pt>
                <c:pt idx="16">
                  <c:v>2</c:v>
                </c:pt>
                <c:pt idx="17">
                  <c:v>1</c:v>
                </c:pt>
                <c:pt idx="18">
                  <c:v>0</c:v>
                </c:pt>
                <c:pt idx="19">
                  <c:v>-1</c:v>
                </c:pt>
                <c:pt idx="20">
                  <c:v>-2</c:v>
                </c:pt>
                <c:pt idx="21">
                  <c:v>-3</c:v>
                </c:pt>
                <c:pt idx="22">
                  <c:v>-4</c:v>
                </c:pt>
                <c:pt idx="23">
                  <c:v>-4</c:v>
                </c:pt>
                <c:pt idx="24">
                  <c:v>-4</c:v>
                </c:pt>
                <c:pt idx="25">
                  <c:v>-4</c:v>
                </c:pt>
                <c:pt idx="26">
                  <c:v>-4</c:v>
                </c:pt>
                <c:pt idx="27">
                  <c:v>-4</c:v>
                </c:pt>
                <c:pt idx="28">
                  <c:v>-4</c:v>
                </c:pt>
                <c:pt idx="29">
                  <c:v>-4</c:v>
                </c:pt>
                <c:pt idx="30">
                  <c:v>-4</c:v>
                </c:pt>
                <c:pt idx="31">
                  <c:v>-3</c:v>
                </c:pt>
                <c:pt idx="32">
                  <c:v>-2</c:v>
                </c:pt>
                <c:pt idx="33">
                  <c:v>-1</c:v>
                </c:pt>
                <c:pt idx="34">
                  <c:v>0</c:v>
                </c:pt>
              </c:numCache>
            </c:numRef>
          </c:yVal>
          <c:smooth val="0"/>
        </c:ser>
        <c:axId val="7729383"/>
        <c:axId val="48469248"/>
      </c:scatterChart>
      <c:valAx>
        <c:axId val="7729383"/>
        <c:scaling>
          <c:orientation val="minMax"/>
          <c:max val="24"/>
        </c:scaling>
        <c:axPos val="b"/>
        <c:title>
          <c:tx>
            <c:rich>
              <a:bodyPr vert="horz" rot="0" anchor="ctr"/>
              <a:lstStyle/>
              <a:p>
                <a:pPr algn="ctr">
                  <a:defRPr/>
                </a:pPr>
                <a:r>
                  <a:rPr lang="en-US" cap="none" sz="625" b="1" i="0" u="none" baseline="0">
                    <a:solidFill>
                      <a:srgbClr val="000000"/>
                    </a:solidFill>
                    <a:latin typeface="Arial Cyr"/>
                    <a:ea typeface="Arial Cyr"/>
                    <a:cs typeface="Arial Cyr"/>
                  </a:rPr>
                  <a:t>Экстраверсия</a:t>
                </a:r>
              </a:p>
            </c:rich>
          </c:tx>
          <c:layout>
            <c:manualLayout>
              <c:xMode val="factor"/>
              <c:yMode val="factor"/>
              <c:x val="0.1285"/>
              <c:y val="0.1525"/>
            </c:manualLayout>
          </c:layout>
          <c:overlay val="0"/>
          <c:spPr>
            <a:noFill/>
            <a:ln>
              <a:noFill/>
            </a:ln>
          </c:spPr>
        </c:title>
        <c:delete val="0"/>
        <c:numFmt formatCode="General" sourceLinked="1"/>
        <c:majorTickMark val="out"/>
        <c:minorTickMark val="none"/>
        <c:tickLblPos val="nextTo"/>
        <c:spPr>
          <a:ln w="25400">
            <a:solidFill>
              <a:srgbClr val="000000"/>
            </a:solidFill>
          </a:ln>
        </c:spPr>
        <c:txPr>
          <a:bodyPr vert="horz" rot="0"/>
          <a:lstStyle/>
          <a:p>
            <a:pPr>
              <a:defRPr lang="en-US" cap="none" sz="650" b="0" i="0" u="none" baseline="0">
                <a:solidFill>
                  <a:srgbClr val="000000"/>
                </a:solidFill>
                <a:latin typeface="Arial Cyr"/>
                <a:ea typeface="Arial Cyr"/>
                <a:cs typeface="Arial Cyr"/>
              </a:defRPr>
            </a:pPr>
          </a:p>
        </c:txPr>
        <c:crossAx val="48469248"/>
        <c:crossesAt val="12"/>
        <c:crossBetween val="midCat"/>
        <c:dispUnits/>
        <c:majorUnit val="2"/>
      </c:valAx>
      <c:valAx>
        <c:axId val="48469248"/>
        <c:scaling>
          <c:orientation val="minMax"/>
          <c:max val="24"/>
          <c:min val="0"/>
        </c:scaling>
        <c:axPos val="l"/>
        <c:title>
          <c:tx>
            <c:rich>
              <a:bodyPr vert="horz" rot="0" anchor="ctr"/>
              <a:lstStyle/>
              <a:p>
                <a:pPr algn="ctr">
                  <a:defRPr/>
                </a:pPr>
                <a:r>
                  <a:rPr lang="en-US" cap="none" sz="625" b="1" i="0" u="none" baseline="0">
                    <a:solidFill>
                      <a:srgbClr val="000000"/>
                    </a:solidFill>
                    <a:latin typeface="Arial Cyr"/>
                    <a:ea typeface="Arial Cyr"/>
                    <a:cs typeface="Arial Cyr"/>
                  </a:rPr>
                  <a:t>Нейротизм</a:t>
                </a:r>
              </a:p>
            </c:rich>
          </c:tx>
          <c:layout>
            <c:manualLayout>
              <c:xMode val="factor"/>
              <c:yMode val="factor"/>
              <c:x val="0.15375"/>
              <c:y val="0.136"/>
            </c:manualLayout>
          </c:layout>
          <c:overlay val="0"/>
          <c:spPr>
            <a:noFill/>
            <a:ln>
              <a:noFill/>
            </a:ln>
          </c:spPr>
        </c:title>
        <c:delete val="0"/>
        <c:numFmt formatCode="General" sourceLinked="1"/>
        <c:majorTickMark val="out"/>
        <c:minorTickMark val="none"/>
        <c:tickLblPos val="nextTo"/>
        <c:spPr>
          <a:ln w="25400">
            <a:solidFill>
              <a:srgbClr val="000000"/>
            </a:solidFill>
          </a:ln>
        </c:spPr>
        <c:crossAx val="7729383"/>
        <c:crossesAt val="12"/>
        <c:crossBetween val="midCat"/>
        <c:dispUnits/>
        <c:majorUnit val="2"/>
        <c:minorUnit val="2"/>
      </c:valAx>
      <c:spPr>
        <a:gradFill rotWithShape="1">
          <a:gsLst>
            <a:gs pos="0">
              <a:srgbClr val="FFFFFF"/>
            </a:gs>
            <a:gs pos="100000">
              <a:srgbClr val="CCFFCC"/>
            </a:gs>
          </a:gsLst>
          <a:path path="rect">
            <a:fillToRect l="50000" t="50000" r="50000" b="50000"/>
          </a:path>
        </a:gradFill>
        <a:ln w="12700">
          <a:solidFill>
            <a:srgbClr val="808080"/>
          </a:solidFill>
        </a:ln>
      </c:spPr>
    </c:plotArea>
    <c:plotVisOnly val="1"/>
    <c:dispBlanksAs val="gap"/>
    <c:showDLblsOverMax val="0"/>
  </c:chart>
  <c:spPr>
    <a:noFill/>
    <a:ln w="3175">
      <a:solidFill>
        <a:srgbClr val="000000"/>
      </a:solidFill>
    </a:ln>
  </c:spPr>
  <c:txPr>
    <a:bodyPr vert="horz" rot="0"/>
    <a:lstStyle/>
    <a:p>
      <a:pPr>
        <a:defRPr lang="en-US" cap="none" sz="875" b="0" i="0" u="none" baseline="0">
          <a:solidFill>
            <a:srgbClr val="000000"/>
          </a:solidFill>
          <a:latin typeface="Arial Cyr"/>
          <a:ea typeface="Arial Cyr"/>
          <a:cs typeface="Arial Cyr"/>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19050</xdr:rowOff>
    </xdr:from>
    <xdr:to>
      <xdr:col>8</xdr:col>
      <xdr:colOff>400050</xdr:colOff>
      <xdr:row>17</xdr:row>
      <xdr:rowOff>142875</xdr:rowOff>
    </xdr:to>
    <xdr:sp>
      <xdr:nvSpPr>
        <xdr:cNvPr id="1" name="AutoShape 1"/>
        <xdr:cNvSpPr>
          <a:spLocks/>
        </xdr:cNvSpPr>
      </xdr:nvSpPr>
      <xdr:spPr>
        <a:xfrm>
          <a:off x="695325" y="180975"/>
          <a:ext cx="5267325" cy="2714625"/>
        </a:xfrm>
        <a:prstGeom prst="cloudCallout">
          <a:avLst>
            <a:gd name="adj1" fmla="val -52555"/>
            <a:gd name="adj2" fmla="val 37805"/>
          </a:avLst>
        </a:prstGeom>
        <a:gradFill rotWithShape="1">
          <a:gsLst>
            <a:gs pos="0">
              <a:srgbClr val="FFFFFF"/>
            </a:gs>
            <a:gs pos="100000">
              <a:srgbClr val="CCFFFF"/>
            </a:gs>
          </a:gsLst>
          <a:path path="rect">
            <a:fillToRect l="50000" t="50000" r="50000" b="50000"/>
          </a:path>
        </a:gradFill>
        <a:ln w="9525" cmpd="sng">
          <a:solidFill>
            <a:srgbClr val="7878D2"/>
          </a:solidFill>
          <a:headEnd type="none"/>
          <a:tailEnd type="none"/>
        </a:ln>
      </xdr:spPr>
      <xdr:txBody>
        <a:bodyPr vertOverflow="clip" wrap="square"/>
        <a:p>
          <a:pPr algn="ctr">
            <a:defRPr/>
          </a:pPr>
          <a:r>
            <a:rPr lang="en-US" cap="none" sz="1000" b="0" i="0" u="none" baseline="0">
              <a:solidFill>
                <a:srgbClr val="333399"/>
              </a:solidFill>
            </a:rPr>
            <a:t>Вам от 12 до 17 лет?
Вы хотите более уверенно ориентироваться в мире профессий и обоснованно принимать решения о наиболее предпочтительной для Вас будущей профессиональной деятельности?
Тогда пройдите предлагаемую 
экспресс-диагностику и узнайте 
особенности характера своей личности!</a:t>
          </a:r>
          <a:r>
            <a:rPr lang="en-US" cap="none" sz="1000" b="0" i="0" u="none" baseline="0">
              <a:latin typeface="Arial Cyr"/>
              <a:ea typeface="Arial Cyr"/>
              <a:cs typeface="Arial Cyr"/>
            </a:rPr>
            <a:t>
</a:t>
          </a:r>
        </a:p>
      </xdr:txBody>
    </xdr:sp>
    <xdr:clientData/>
  </xdr:twoCellAnchor>
  <xdr:twoCellAnchor>
    <xdr:from>
      <xdr:col>0</xdr:col>
      <xdr:colOff>514350</xdr:colOff>
      <xdr:row>18</xdr:row>
      <xdr:rowOff>0</xdr:rowOff>
    </xdr:from>
    <xdr:to>
      <xdr:col>8</xdr:col>
      <xdr:colOff>361950</xdr:colOff>
      <xdr:row>34</xdr:row>
      <xdr:rowOff>123825</xdr:rowOff>
    </xdr:to>
    <xdr:sp>
      <xdr:nvSpPr>
        <xdr:cNvPr id="2" name="AutoShape 2"/>
        <xdr:cNvSpPr>
          <a:spLocks/>
        </xdr:cNvSpPr>
      </xdr:nvSpPr>
      <xdr:spPr>
        <a:xfrm>
          <a:off x="514350" y="2914650"/>
          <a:ext cx="5410200" cy="2714625"/>
        </a:xfrm>
        <a:prstGeom prst="horizontalScroll">
          <a:avLst/>
        </a:prstGeom>
        <a:gradFill rotWithShape="1">
          <a:gsLst>
            <a:gs pos="0">
              <a:srgbClr val="5E755E"/>
            </a:gs>
            <a:gs pos="100000">
              <a:srgbClr val="CCFFCC"/>
            </a:gs>
          </a:gsLst>
          <a:path path="rect">
            <a:fillToRect l="50000" t="50000" r="50000" b="50000"/>
          </a:path>
        </a:gradFill>
        <a:ln w="12700" cmpd="sng">
          <a:solidFill>
            <a:srgbClr val="333399"/>
          </a:solidFill>
          <a:headEnd type="none"/>
          <a:tailEnd type="none"/>
        </a:ln>
      </xdr:spPr>
      <xdr:txBody>
        <a:bodyPr vertOverflow="clip" wrap="square"/>
        <a:p>
          <a:pPr algn="ctr">
            <a:defRPr/>
          </a:pPr>
          <a:r>
            <a:rPr lang="en-US" cap="none" sz="1200" b="0" i="0" u="none" baseline="0">
              <a:solidFill>
                <a:srgbClr val="339966"/>
              </a:solidFill>
            </a:rPr>
            <a:t>Инструкция: 
   </a:t>
          </a:r>
          <a:r>
            <a:rPr lang="en-US" cap="none" sz="1200" b="0" i="1" u="none" baseline="0">
              <a:solidFill>
                <a:srgbClr val="333399"/>
              </a:solidFill>
            </a:rPr>
            <a:t>Перед началом</a:t>
          </a:r>
          <a:r>
            <a:rPr lang="en-US" cap="none" sz="1200" b="0" i="0" u="none" baseline="0">
              <a:solidFill>
                <a:srgbClr val="339966"/>
              </a:solidFill>
            </a:rPr>
            <a:t> диагностики сохраните файл по команде </a:t>
          </a:r>
          <a:r>
            <a:rPr lang="en-US" cap="none" sz="1200" b="0" i="1" u="none" baseline="0">
              <a:solidFill>
                <a:srgbClr val="FF0000"/>
              </a:solidFill>
            </a:rPr>
            <a:t>Файл -</a:t>
          </a:r>
          <a:r>
            <a:rPr lang="en-US" cap="none" sz="1200" b="0" i="1" u="none" baseline="0">
              <a:solidFill>
                <a:srgbClr val="339966"/>
              </a:solidFill>
            </a:rPr>
            <a:t> </a:t>
          </a:r>
          <a:r>
            <a:rPr lang="en-US" cap="none" sz="1200" b="0" i="1" u="none" baseline="0">
              <a:solidFill>
                <a:srgbClr val="FF0000"/>
              </a:solidFill>
            </a:rPr>
            <a:t>Сохранить как…</a:t>
          </a:r>
          <a:r>
            <a:rPr lang="en-US" cap="none" sz="1200" b="0" i="0" u="none" baseline="0">
              <a:solidFill>
                <a:srgbClr val="339966"/>
              </a:solidFill>
            </a:rPr>
            <a:t> 
и дайте </a:t>
          </a:r>
          <a:r>
            <a:rPr lang="en-US" cap="none" sz="1200" b="0" i="1" u="none" baseline="0">
              <a:solidFill>
                <a:srgbClr val="333399"/>
              </a:solidFill>
            </a:rPr>
            <a:t>другое</a:t>
          </a:r>
          <a:r>
            <a:rPr lang="en-US" cap="none" sz="1200" b="0" i="0" u="none" baseline="0">
              <a:solidFill>
                <a:srgbClr val="339966"/>
              </a:solidFill>
            </a:rPr>
            <a:t> имя файлу, например, 
в соответствии со своими именем и фамилией 
или в соответствии с предлагаемым номером.</a:t>
          </a:r>
          <a:r>
            <a:rPr lang="en-US" cap="none" sz="1000" b="0" i="0" u="none" baseline="0">
              <a:solidFill>
                <a:srgbClr val="339966"/>
              </a:solidFill>
            </a:rPr>
            <a:t>
</a:t>
          </a:r>
          <a:r>
            <a:rPr lang="en-US" cap="none" sz="1000" b="1" i="0" u="none" baseline="0">
              <a:solidFill>
                <a:srgbClr val="339966"/>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9525</xdr:rowOff>
    </xdr:from>
    <xdr:to>
      <xdr:col>9</xdr:col>
      <xdr:colOff>457200</xdr:colOff>
      <xdr:row>11</xdr:row>
      <xdr:rowOff>142875</xdr:rowOff>
    </xdr:to>
    <xdr:sp>
      <xdr:nvSpPr>
        <xdr:cNvPr id="1" name="WordArt 1"/>
        <xdr:cNvSpPr>
          <a:spLocks/>
        </xdr:cNvSpPr>
      </xdr:nvSpPr>
      <xdr:spPr>
        <a:xfrm>
          <a:off x="762000" y="171450"/>
          <a:ext cx="5953125" cy="1752600"/>
        </a:xfrm>
        <a:prstGeom prst="rect"/>
        <a:noFill/>
      </xdr:spPr>
      <xdr:txBody>
        <a:bodyPr fromWordArt="1" wrap="none" lIns="91440" tIns="45720" rIns="91440" bIns="45720">
          <a:prstTxWarp prst="textPlain"/>
        </a:bodyPr>
        <a:p>
          <a:pPr algn="l"/>
          <a:r>
            <a:rPr sz="3600" b="1"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79998"/>
                  </a:srgbClr>
                </a:outerShdw>
              </a:effectLst>
              <a:latin typeface="Comic Sans MS"/>
              <a:cs typeface="Comic Sans MS"/>
            </a:rPr>
            <a:t>ЭКСПРЕСС-ДИАГНОСТИКАХАРАКТЕРОЛОГИЧЕСКИХОСОБЕННОСТЕЙЛИЧНОСТИ</a:t>
          </a:r>
        </a:p>
      </xdr:txBody>
    </xdr:sp>
    <xdr:clientData/>
  </xdr:twoCellAnchor>
  <xdr:twoCellAnchor editAs="oneCell">
    <xdr:from>
      <xdr:col>7</xdr:col>
      <xdr:colOff>85725</xdr:colOff>
      <xdr:row>6</xdr:row>
      <xdr:rowOff>47625</xdr:rowOff>
    </xdr:from>
    <xdr:to>
      <xdr:col>9</xdr:col>
      <xdr:colOff>476250</xdr:colOff>
      <xdr:row>15</xdr:row>
      <xdr:rowOff>19050</xdr:rowOff>
    </xdr:to>
    <xdr:pic>
      <xdr:nvPicPr>
        <xdr:cNvPr id="2" name="Picture 2" descr="106089325"/>
        <xdr:cNvPicPr preferRelativeResize="1">
          <a:picLocks noChangeAspect="1"/>
        </xdr:cNvPicPr>
      </xdr:nvPicPr>
      <xdr:blipFill>
        <a:blip r:embed="rId1"/>
        <a:stretch>
          <a:fillRect/>
        </a:stretch>
      </xdr:blipFill>
      <xdr:spPr>
        <a:xfrm>
          <a:off x="4953000" y="1019175"/>
          <a:ext cx="1781175" cy="1485900"/>
        </a:xfrm>
        <a:prstGeom prst="rect">
          <a:avLst/>
        </a:prstGeom>
        <a:noFill/>
        <a:ln w="9525" cmpd="sng">
          <a:noFill/>
        </a:ln>
      </xdr:spPr>
    </xdr:pic>
    <xdr:clientData/>
  </xdr:twoCellAnchor>
  <xdr:twoCellAnchor>
    <xdr:from>
      <xdr:col>1</xdr:col>
      <xdr:colOff>9525</xdr:colOff>
      <xdr:row>15</xdr:row>
      <xdr:rowOff>123825</xdr:rowOff>
    </xdr:from>
    <xdr:to>
      <xdr:col>10</xdr:col>
      <xdr:colOff>295275</xdr:colOff>
      <xdr:row>20</xdr:row>
      <xdr:rowOff>19050</xdr:rowOff>
    </xdr:to>
    <xdr:sp>
      <xdr:nvSpPr>
        <xdr:cNvPr id="3" name="AutoShape 187"/>
        <xdr:cNvSpPr>
          <a:spLocks/>
        </xdr:cNvSpPr>
      </xdr:nvSpPr>
      <xdr:spPr>
        <a:xfrm>
          <a:off x="704850" y="2609850"/>
          <a:ext cx="6543675" cy="847725"/>
        </a:xfrm>
        <a:prstGeom prst="horizontalScroll">
          <a:avLst/>
        </a:prstGeom>
        <a:gradFill rotWithShape="1">
          <a:gsLst>
            <a:gs pos="0">
              <a:srgbClr val="5E755E"/>
            </a:gs>
            <a:gs pos="100000">
              <a:srgbClr val="CCFFCC"/>
            </a:gs>
          </a:gsLst>
          <a:path path="rect">
            <a:fillToRect l="50000" t="50000" r="50000" b="50000"/>
          </a:path>
        </a:gradFill>
        <a:ln w="12700" cmpd="sng">
          <a:solidFill>
            <a:srgbClr val="993366"/>
          </a:solidFill>
          <a:headEnd type="none"/>
          <a:tailEnd type="none"/>
        </a:ln>
      </xdr:spPr>
      <xdr:txBody>
        <a:bodyPr vertOverflow="clip" wrap="square" lIns="18000" tIns="10800" rIns="18000" bIns="10800"/>
        <a:p>
          <a:pPr algn="ctr">
            <a:defRPr/>
          </a:pPr>
          <a:r>
            <a:rPr lang="en-US" cap="none" sz="1000" b="0" i="1" u="none" baseline="0">
              <a:solidFill>
                <a:srgbClr val="339966"/>
              </a:solidFill>
            </a:rPr>
            <a:t>Вам предлагается несколько вопросов. На каждый вопрос отвечайте только «да» или «нет», </a:t>
          </a:r>
          <a:r>
            <a:rPr lang="en-US" cap="none" sz="1000" b="0" i="1" u="sng" baseline="0">
              <a:solidFill>
                <a:srgbClr val="339966"/>
              </a:solidFill>
            </a:rPr>
            <a:t>не раздумывая</a:t>
          </a:r>
          <a:r>
            <a:rPr lang="en-US" cap="none" sz="1000" b="0" i="1" u="none" baseline="0">
              <a:solidFill>
                <a:srgbClr val="339966"/>
              </a:solidFill>
            </a:rPr>
            <a:t>. Не тратьте время на обсуждение вопросов, здесь не может быть хороших или плохих ответов, так как это не испытание умственных способностей.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3</xdr:row>
      <xdr:rowOff>152400</xdr:rowOff>
    </xdr:from>
    <xdr:to>
      <xdr:col>12</xdr:col>
      <xdr:colOff>504825</xdr:colOff>
      <xdr:row>11</xdr:row>
      <xdr:rowOff>19050</xdr:rowOff>
    </xdr:to>
    <xdr:graphicFrame>
      <xdr:nvGraphicFramePr>
        <xdr:cNvPr id="1" name="Chart 4"/>
        <xdr:cNvGraphicFramePr/>
      </xdr:nvGraphicFramePr>
      <xdr:xfrm>
        <a:off x="666750" y="962025"/>
        <a:ext cx="6172200" cy="35909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76200</xdr:colOff>
      <xdr:row>5</xdr:row>
      <xdr:rowOff>171450</xdr:rowOff>
    </xdr:from>
    <xdr:to>
      <xdr:col>48</xdr:col>
      <xdr:colOff>85725</xdr:colOff>
      <xdr:row>19</xdr:row>
      <xdr:rowOff>47625</xdr:rowOff>
    </xdr:to>
    <xdr:grpSp>
      <xdr:nvGrpSpPr>
        <xdr:cNvPr id="1" name="Group 194"/>
        <xdr:cNvGrpSpPr>
          <a:grpSpLocks/>
        </xdr:cNvGrpSpPr>
      </xdr:nvGrpSpPr>
      <xdr:grpSpPr>
        <a:xfrm>
          <a:off x="5467350" y="1066800"/>
          <a:ext cx="3095625" cy="2543175"/>
          <a:chOff x="510" y="112"/>
          <a:chExt cx="289" cy="267"/>
        </a:xfrm>
        <a:solidFill>
          <a:srgbClr val="FFFFFF"/>
        </a:solidFill>
      </xdr:grpSpPr>
      <xdr:grpSp>
        <xdr:nvGrpSpPr>
          <xdr:cNvPr id="2" name="Group 171"/>
          <xdr:cNvGrpSpPr>
            <a:grpSpLocks/>
          </xdr:cNvGrpSpPr>
        </xdr:nvGrpSpPr>
        <xdr:grpSpPr>
          <a:xfrm>
            <a:off x="650" y="112"/>
            <a:ext cx="139" cy="131"/>
            <a:chOff x="926" y="361"/>
            <a:chExt cx="138" cy="131"/>
          </a:xfrm>
          <a:solidFill>
            <a:srgbClr val="FFFFFF"/>
          </a:solidFill>
        </xdr:grpSpPr>
        <xdr:sp fLocksText="0">
          <xdr:nvSpPr>
            <xdr:cNvPr id="3" name="Text Box 40"/>
            <xdr:cNvSpPr txBox="1">
              <a:spLocks noChangeArrowheads="1"/>
            </xdr:cNvSpPr>
          </xdr:nvSpPr>
          <xdr:spPr>
            <a:xfrm>
              <a:off x="926" y="361"/>
              <a:ext cx="138" cy="131"/>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4" name="Text Box 50"/>
            <xdr:cNvSpPr txBox="1">
              <a:spLocks noChangeArrowheads="1"/>
            </xdr:cNvSpPr>
          </xdr:nvSpPr>
          <xdr:spPr>
            <a:xfrm>
              <a:off x="927" y="366"/>
              <a:ext cx="132" cy="122"/>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Благоприятна цикличная работа, чередование периодов больших усилий и спокойной деятельности</a:t>
              </a:r>
              <a:r>
                <a:rPr lang="en-US" cap="none" sz="1100" b="0" i="0" u="none" baseline="0">
                  <a:solidFill>
                    <a:srgbClr val="000000"/>
                  </a:solidFill>
                  <a:latin typeface="Arial"/>
                  <a:ea typeface="Arial"/>
                  <a:cs typeface="Arial"/>
                </a:rPr>
                <a:t>
</a:t>
              </a:r>
            </a:p>
          </xdr:txBody>
        </xdr:sp>
      </xdr:grpSp>
      <xdr:grpSp>
        <xdr:nvGrpSpPr>
          <xdr:cNvPr id="5" name="Group 172"/>
          <xdr:cNvGrpSpPr>
            <a:grpSpLocks/>
          </xdr:cNvGrpSpPr>
        </xdr:nvGrpSpPr>
        <xdr:grpSpPr>
          <a:xfrm>
            <a:off x="510" y="112"/>
            <a:ext cx="138" cy="131"/>
            <a:chOff x="1061" y="501"/>
            <a:chExt cx="138" cy="131"/>
          </a:xfrm>
          <a:solidFill>
            <a:srgbClr val="FFFFFF"/>
          </a:solidFill>
        </xdr:grpSpPr>
        <xdr:sp fLocksText="0">
          <xdr:nvSpPr>
            <xdr:cNvPr id="6" name="Text Box 41"/>
            <xdr:cNvSpPr txBox="1">
              <a:spLocks noChangeArrowheads="1"/>
            </xdr:cNvSpPr>
          </xdr:nvSpPr>
          <xdr:spPr>
            <a:xfrm>
              <a:off x="1061" y="501"/>
              <a:ext cx="138" cy="131"/>
            </a:xfrm>
            <a:prstGeom prst="rect">
              <a:avLst/>
            </a:prstGeom>
            <a:solidFill>
              <a:srgbClr val="DBDBDB"/>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7" name="Text Box 53"/>
            <xdr:cNvSpPr txBox="1">
              <a:spLocks noChangeArrowheads="1"/>
            </xdr:cNvSpPr>
          </xdr:nvSpPr>
          <xdr:spPr>
            <a:xfrm>
              <a:off x="1064" y="508"/>
              <a:ext cx="120" cy="119"/>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Подходит работа с тонкими ручными умениями. Противопоказаны профессии с неожиданностями и сложностями.
</a:t>
              </a:r>
              <a:r>
                <a:rPr lang="en-US" cap="none" sz="900" b="0" i="0" u="none" baseline="0">
                  <a:solidFill>
                    <a:srgbClr val="000000"/>
                  </a:solidFill>
                  <a:latin typeface="Times New Roman"/>
                  <a:ea typeface="Times New Roman"/>
                  <a:cs typeface="Times New Roman"/>
                </a:rPr>
                <a:t>
</a:t>
              </a:r>
            </a:p>
          </xdr:txBody>
        </xdr:sp>
      </xdr:grpSp>
      <xdr:grpSp>
        <xdr:nvGrpSpPr>
          <xdr:cNvPr id="8" name="Group 170"/>
          <xdr:cNvGrpSpPr>
            <a:grpSpLocks/>
          </xdr:cNvGrpSpPr>
        </xdr:nvGrpSpPr>
        <xdr:grpSpPr>
          <a:xfrm>
            <a:off x="510" y="246"/>
            <a:ext cx="138" cy="133"/>
            <a:chOff x="509" y="256"/>
            <a:chExt cx="138" cy="133"/>
          </a:xfrm>
          <a:solidFill>
            <a:srgbClr val="FFFFFF"/>
          </a:solidFill>
        </xdr:grpSpPr>
        <xdr:sp fLocksText="0">
          <xdr:nvSpPr>
            <xdr:cNvPr id="9" name="Text Box 42"/>
            <xdr:cNvSpPr txBox="1">
              <a:spLocks noChangeArrowheads="1"/>
            </xdr:cNvSpPr>
          </xdr:nvSpPr>
          <xdr:spPr>
            <a:xfrm>
              <a:off x="509" y="256"/>
              <a:ext cx="138" cy="132"/>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0" name="Text Box 52"/>
            <xdr:cNvSpPr txBox="1">
              <a:spLocks noChangeArrowheads="1"/>
            </xdr:cNvSpPr>
          </xdr:nvSpPr>
          <xdr:spPr>
            <a:xfrm>
              <a:off x="517" y="270"/>
              <a:ext cx="113" cy="119"/>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Сложна разнообразная работа, но привычный режим не предоставляет трудности</a:t>
              </a:r>
              <a:r>
                <a:rPr lang="en-US" cap="none" sz="11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p>
          </xdr:txBody>
        </xdr:sp>
      </xdr:grpSp>
      <xdr:grpSp>
        <xdr:nvGrpSpPr>
          <xdr:cNvPr id="11" name="Group 192"/>
          <xdr:cNvGrpSpPr>
            <a:grpSpLocks/>
          </xdr:cNvGrpSpPr>
        </xdr:nvGrpSpPr>
        <xdr:grpSpPr>
          <a:xfrm>
            <a:off x="650" y="246"/>
            <a:ext cx="149" cy="132"/>
            <a:chOff x="650" y="246"/>
            <a:chExt cx="149" cy="132"/>
          </a:xfrm>
          <a:solidFill>
            <a:srgbClr val="FFFFFF"/>
          </a:solidFill>
        </xdr:grpSpPr>
        <xdr:sp fLocksText="0">
          <xdr:nvSpPr>
            <xdr:cNvPr id="12" name="Text Box 43"/>
            <xdr:cNvSpPr txBox="1">
              <a:spLocks noChangeArrowheads="1"/>
            </xdr:cNvSpPr>
          </xdr:nvSpPr>
          <xdr:spPr>
            <a:xfrm>
              <a:off x="651" y="246"/>
              <a:ext cx="138" cy="132"/>
            </a:xfrm>
            <a:prstGeom prst="rect">
              <a:avLst/>
            </a:prstGeom>
            <a:solidFill>
              <a:srgbClr val="FF0000">
                <a:alpha val="73000"/>
              </a:srgbClr>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3" name="Text Box 51"/>
            <xdr:cNvSpPr txBox="1">
              <a:spLocks noChangeArrowheads="1"/>
            </xdr:cNvSpPr>
          </xdr:nvSpPr>
          <xdr:spPr>
            <a:xfrm>
              <a:off x="650" y="267"/>
              <a:ext cx="149" cy="108"/>
            </a:xfrm>
            <a:prstGeom prst="rect">
              <a:avLst/>
            </a:prstGeom>
            <a:solidFill>
              <a:srgbClr val="FFFFFF"/>
            </a:solidFill>
            <a:ln w="9525" cmpd="sng">
              <a:noFill/>
            </a:ln>
          </xdr:spPr>
          <xdr:txBody>
            <a:bodyPr vertOverflow="clip" wrap="square"/>
            <a:p>
              <a:pPr algn="l">
                <a:defRPr/>
              </a:pPr>
              <a:r>
                <a:rPr lang="en-US" cap="none" sz="850" b="0" i="0" u="none" baseline="0">
                  <a:solidFill>
                    <a:srgbClr val="000000"/>
                  </a:solidFill>
                  <a:latin typeface="Arial"/>
                  <a:ea typeface="Arial"/>
                  <a:cs typeface="Arial"/>
                </a:rPr>
                <a:t>Интересна разнообразная работа, новые задания. Профессии с частым и интенсивным общением и организацией деятельности других людей</a:t>
              </a:r>
              <a:r>
                <a:rPr lang="en-US" cap="none" sz="900" b="0" i="0" u="none" baseline="0">
                  <a:solidFill>
                    <a:srgbClr val="000000"/>
                  </a:solidFill>
                  <a:latin typeface="Arial"/>
                  <a:ea typeface="Arial"/>
                  <a:cs typeface="Arial"/>
                </a:rPr>
                <a:t>
</a:t>
              </a:r>
            </a:p>
          </xdr:txBody>
        </xdr:sp>
      </xdr:grpSp>
    </xdr:grpSp>
    <xdr:clientData/>
  </xdr:twoCellAnchor>
  <xdr:twoCellAnchor editAs="oneCell">
    <xdr:from>
      <xdr:col>53</xdr:col>
      <xdr:colOff>9525</xdr:colOff>
      <xdr:row>5</xdr:row>
      <xdr:rowOff>180975</xdr:rowOff>
    </xdr:from>
    <xdr:to>
      <xdr:col>58</xdr:col>
      <xdr:colOff>619125</xdr:colOff>
      <xdr:row>22</xdr:row>
      <xdr:rowOff>142875</xdr:rowOff>
    </xdr:to>
    <xdr:pic>
      <xdr:nvPicPr>
        <xdr:cNvPr id="14" name="Picture 26" descr="aizenk_epi"/>
        <xdr:cNvPicPr preferRelativeResize="1">
          <a:picLocks noChangeAspect="1"/>
        </xdr:cNvPicPr>
      </xdr:nvPicPr>
      <xdr:blipFill>
        <a:blip r:embed="rId1"/>
        <a:stretch>
          <a:fillRect/>
        </a:stretch>
      </xdr:blipFill>
      <xdr:spPr>
        <a:xfrm>
          <a:off x="9344025" y="1076325"/>
          <a:ext cx="4095750" cy="3200400"/>
        </a:xfrm>
        <a:prstGeom prst="rect">
          <a:avLst/>
        </a:prstGeom>
        <a:noFill/>
        <a:ln w="9525" cmpd="sng">
          <a:solidFill>
            <a:srgbClr val="000000"/>
          </a:solidFill>
          <a:headEnd type="none"/>
          <a:tailEnd type="none"/>
        </a:ln>
      </xdr:spPr>
    </xdr:pic>
    <xdr:clientData/>
  </xdr:twoCellAnchor>
  <xdr:twoCellAnchor>
    <xdr:from>
      <xdr:col>28</xdr:col>
      <xdr:colOff>47625</xdr:colOff>
      <xdr:row>4</xdr:row>
      <xdr:rowOff>66675</xdr:rowOff>
    </xdr:from>
    <xdr:to>
      <xdr:col>30</xdr:col>
      <xdr:colOff>47625</xdr:colOff>
      <xdr:row>6</xdr:row>
      <xdr:rowOff>0</xdr:rowOff>
    </xdr:to>
    <xdr:sp>
      <xdr:nvSpPr>
        <xdr:cNvPr id="15" name="Text Box 44"/>
        <xdr:cNvSpPr txBox="1">
          <a:spLocks noChangeArrowheads="1"/>
        </xdr:cNvSpPr>
      </xdr:nvSpPr>
      <xdr:spPr>
        <a:xfrm>
          <a:off x="5095875" y="771525"/>
          <a:ext cx="342900" cy="314325"/>
        </a:xfrm>
        <a:prstGeom prst="rect">
          <a:avLst/>
        </a:prstGeom>
        <a:solidFill>
          <a:srgbClr val="FFFFFF"/>
        </a:solidFill>
        <a:ln w="9525" cmpd="sng">
          <a:noFill/>
        </a:ln>
      </xdr:spPr>
      <xdr:txBody>
        <a:bodyPr vertOverflow="clip" wrap="square" lIns="45720" tIns="36576" rIns="0" bIns="0"/>
        <a:p>
          <a:pPr algn="l">
            <a:defRPr/>
          </a:pPr>
          <a:r>
            <a:rPr lang="en-US" cap="none" sz="2000" b="0" i="0" u="none" baseline="0">
              <a:solidFill>
                <a:srgbClr val="000000"/>
              </a:solidFill>
              <a:latin typeface="Arial Cyr"/>
              <a:ea typeface="Arial Cyr"/>
              <a:cs typeface="Arial Cyr"/>
            </a:rPr>
            <a:t>М</a:t>
          </a:r>
        </a:p>
      </xdr:txBody>
    </xdr:sp>
    <xdr:clientData/>
  </xdr:twoCellAnchor>
  <xdr:twoCellAnchor>
    <xdr:from>
      <xdr:col>48</xdr:col>
      <xdr:colOff>76200</xdr:colOff>
      <xdr:row>4</xdr:row>
      <xdr:rowOff>123825</xdr:rowOff>
    </xdr:from>
    <xdr:to>
      <xdr:col>50</xdr:col>
      <xdr:colOff>76200</xdr:colOff>
      <xdr:row>6</xdr:row>
      <xdr:rowOff>57150</xdr:rowOff>
    </xdr:to>
    <xdr:sp>
      <xdr:nvSpPr>
        <xdr:cNvPr id="16" name="Text Box 45"/>
        <xdr:cNvSpPr txBox="1">
          <a:spLocks noChangeArrowheads="1"/>
        </xdr:cNvSpPr>
      </xdr:nvSpPr>
      <xdr:spPr>
        <a:xfrm>
          <a:off x="8553450" y="828675"/>
          <a:ext cx="342900" cy="314325"/>
        </a:xfrm>
        <a:prstGeom prst="rect">
          <a:avLst/>
        </a:prstGeom>
        <a:solidFill>
          <a:srgbClr val="FFFFFF"/>
        </a:solidFill>
        <a:ln w="9525" cmpd="sng">
          <a:noFill/>
        </a:ln>
      </xdr:spPr>
      <xdr:txBody>
        <a:bodyPr vertOverflow="clip" wrap="square" lIns="45720" tIns="36576" rIns="45720" bIns="0"/>
        <a:p>
          <a:pPr algn="ctr">
            <a:defRPr/>
          </a:pPr>
          <a:r>
            <a:rPr lang="en-US" cap="none" sz="2000" b="0" i="0" u="none" baseline="0">
              <a:solidFill>
                <a:srgbClr val="000000"/>
              </a:solidFill>
              <a:latin typeface="Arial Cyr"/>
              <a:ea typeface="Arial Cyr"/>
              <a:cs typeface="Arial Cyr"/>
            </a:rPr>
            <a:t>Х</a:t>
          </a:r>
        </a:p>
      </xdr:txBody>
    </xdr:sp>
    <xdr:clientData/>
  </xdr:twoCellAnchor>
  <xdr:twoCellAnchor>
    <xdr:from>
      <xdr:col>48</xdr:col>
      <xdr:colOff>76200</xdr:colOff>
      <xdr:row>19</xdr:row>
      <xdr:rowOff>95250</xdr:rowOff>
    </xdr:from>
    <xdr:to>
      <xdr:col>50</xdr:col>
      <xdr:colOff>76200</xdr:colOff>
      <xdr:row>21</xdr:row>
      <xdr:rowOff>28575</xdr:rowOff>
    </xdr:to>
    <xdr:sp>
      <xdr:nvSpPr>
        <xdr:cNvPr id="17" name="Text Box 46"/>
        <xdr:cNvSpPr txBox="1">
          <a:spLocks noChangeArrowheads="1"/>
        </xdr:cNvSpPr>
      </xdr:nvSpPr>
      <xdr:spPr>
        <a:xfrm>
          <a:off x="8553450" y="3657600"/>
          <a:ext cx="342900" cy="314325"/>
        </a:xfrm>
        <a:prstGeom prst="rect">
          <a:avLst/>
        </a:prstGeom>
        <a:solidFill>
          <a:srgbClr val="FFFFFF"/>
        </a:solidFill>
        <a:ln w="9525" cmpd="sng">
          <a:noFill/>
        </a:ln>
      </xdr:spPr>
      <xdr:txBody>
        <a:bodyPr vertOverflow="clip" wrap="square" lIns="45720" tIns="36576" rIns="45720" bIns="0"/>
        <a:p>
          <a:pPr algn="ctr">
            <a:defRPr/>
          </a:pPr>
          <a:r>
            <a:rPr lang="en-US" cap="none" sz="2000" b="0" i="0" u="none" baseline="0">
              <a:solidFill>
                <a:srgbClr val="000000"/>
              </a:solidFill>
              <a:latin typeface="Arial Cyr"/>
              <a:ea typeface="Arial Cyr"/>
              <a:cs typeface="Arial Cyr"/>
            </a:rPr>
            <a:t>С</a:t>
          </a:r>
        </a:p>
      </xdr:txBody>
    </xdr:sp>
    <xdr:clientData/>
  </xdr:twoCellAnchor>
  <xdr:twoCellAnchor>
    <xdr:from>
      <xdr:col>28</xdr:col>
      <xdr:colOff>9525</xdr:colOff>
      <xdr:row>19</xdr:row>
      <xdr:rowOff>85725</xdr:rowOff>
    </xdr:from>
    <xdr:to>
      <xdr:col>30</xdr:col>
      <xdr:colOff>9525</xdr:colOff>
      <xdr:row>21</xdr:row>
      <xdr:rowOff>28575</xdr:rowOff>
    </xdr:to>
    <xdr:sp>
      <xdr:nvSpPr>
        <xdr:cNvPr id="18" name="Text Box 47"/>
        <xdr:cNvSpPr txBox="1">
          <a:spLocks noChangeArrowheads="1"/>
        </xdr:cNvSpPr>
      </xdr:nvSpPr>
      <xdr:spPr>
        <a:xfrm>
          <a:off x="5057775" y="3648075"/>
          <a:ext cx="342900" cy="323850"/>
        </a:xfrm>
        <a:prstGeom prst="rect">
          <a:avLst/>
        </a:prstGeom>
        <a:solidFill>
          <a:srgbClr val="FFFFFF"/>
        </a:solidFill>
        <a:ln w="9525" cmpd="sng">
          <a:noFill/>
        </a:ln>
      </xdr:spPr>
      <xdr:txBody>
        <a:bodyPr vertOverflow="clip" wrap="square" lIns="45720" tIns="36576" rIns="45720" bIns="0"/>
        <a:p>
          <a:pPr algn="ctr">
            <a:defRPr/>
          </a:pPr>
          <a:r>
            <a:rPr lang="en-US" cap="none" sz="2000" b="0" i="0" u="none" baseline="0">
              <a:solidFill>
                <a:srgbClr val="000000"/>
              </a:solidFill>
              <a:latin typeface="Arial Cyr"/>
              <a:ea typeface="Arial Cyr"/>
              <a:cs typeface="Arial Cyr"/>
            </a:rPr>
            <a:t>Ф</a:t>
          </a:r>
        </a:p>
      </xdr:txBody>
    </xdr:sp>
    <xdr:clientData/>
  </xdr:twoCellAnchor>
  <xdr:twoCellAnchor>
    <xdr:from>
      <xdr:col>30</xdr:col>
      <xdr:colOff>66675</xdr:colOff>
      <xdr:row>20</xdr:row>
      <xdr:rowOff>0</xdr:rowOff>
    </xdr:from>
    <xdr:to>
      <xdr:col>47</xdr:col>
      <xdr:colOff>161925</xdr:colOff>
      <xdr:row>22</xdr:row>
      <xdr:rowOff>142875</xdr:rowOff>
    </xdr:to>
    <xdr:sp>
      <xdr:nvSpPr>
        <xdr:cNvPr id="19" name="Text Box 84"/>
        <xdr:cNvSpPr txBox="1">
          <a:spLocks noChangeArrowheads="1"/>
        </xdr:cNvSpPr>
      </xdr:nvSpPr>
      <xdr:spPr>
        <a:xfrm>
          <a:off x="5457825" y="3752850"/>
          <a:ext cx="3009900" cy="5238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333399"/>
              </a:solidFill>
              <a:latin typeface="Arial Cyr"/>
              <a:ea typeface="Arial Cyr"/>
              <a:cs typeface="Arial Cyr"/>
            </a:rPr>
            <a:t>Область квадрата на графике отражает преобладающий тип темперамента и вид профессиональной деятельности</a:t>
          </a:r>
        </a:p>
      </xdr:txBody>
    </xdr:sp>
    <xdr:clientData/>
  </xdr:twoCellAnchor>
  <xdr:twoCellAnchor>
    <xdr:from>
      <xdr:col>27</xdr:col>
      <xdr:colOff>161925</xdr:colOff>
      <xdr:row>5</xdr:row>
      <xdr:rowOff>19050</xdr:rowOff>
    </xdr:from>
    <xdr:to>
      <xdr:col>51</xdr:col>
      <xdr:colOff>152400</xdr:colOff>
      <xdr:row>21</xdr:row>
      <xdr:rowOff>180975</xdr:rowOff>
    </xdr:to>
    <xdr:graphicFrame>
      <xdr:nvGraphicFramePr>
        <xdr:cNvPr id="20" name="Chart 39"/>
        <xdr:cNvGraphicFramePr/>
      </xdr:nvGraphicFramePr>
      <xdr:xfrm>
        <a:off x="5038725" y="914400"/>
        <a:ext cx="4105275" cy="32099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14</xdr:row>
      <xdr:rowOff>47625</xdr:rowOff>
    </xdr:from>
    <xdr:to>
      <xdr:col>23</xdr:col>
      <xdr:colOff>180975</xdr:colOff>
      <xdr:row>32</xdr:row>
      <xdr:rowOff>95250</xdr:rowOff>
    </xdr:to>
    <xdr:graphicFrame>
      <xdr:nvGraphicFramePr>
        <xdr:cNvPr id="1" name="Chart 2"/>
        <xdr:cNvGraphicFramePr/>
      </xdr:nvGraphicFramePr>
      <xdr:xfrm>
        <a:off x="4857750" y="2314575"/>
        <a:ext cx="3990975" cy="29622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41</xdr:row>
      <xdr:rowOff>114300</xdr:rowOff>
    </xdr:from>
    <xdr:to>
      <xdr:col>19</xdr:col>
      <xdr:colOff>514350</xdr:colOff>
      <xdr:row>60</xdr:row>
      <xdr:rowOff>0</xdr:rowOff>
    </xdr:to>
    <xdr:graphicFrame>
      <xdr:nvGraphicFramePr>
        <xdr:cNvPr id="1" name="Chart 1"/>
        <xdr:cNvGraphicFramePr/>
      </xdr:nvGraphicFramePr>
      <xdr:xfrm>
        <a:off x="5553075" y="6762750"/>
        <a:ext cx="7991475" cy="29622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0.33775</cdr:x>
      <cdr:y>0.06375</cdr:y>
    </cdr:from>
    <cdr:to>
      <cdr:x>0.33775</cdr:x>
      <cdr:y>0.853</cdr:y>
    </cdr:to>
    <cdr:sp>
      <cdr:nvSpPr>
        <cdr:cNvPr id="1" name="Line 1"/>
        <cdr:cNvSpPr>
          <a:spLocks/>
        </cdr:cNvSpPr>
      </cdr:nvSpPr>
      <cdr:spPr>
        <a:xfrm flipV="1">
          <a:off x="1381125" y="180975"/>
          <a:ext cx="0" cy="2333625"/>
        </a:xfrm>
        <a:prstGeom prst="line">
          <a:avLst/>
        </a:prstGeom>
        <a:noFill/>
        <a:ln w="9525" cmpd="sng">
          <a:solidFill>
            <a:srgbClr val="333399"/>
          </a:solidFill>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dr:relSizeAnchor xmlns:cdr="http://schemas.openxmlformats.org/drawingml/2006/chartDrawing">
    <cdr:from>
      <cdr:x>0.59025</cdr:x>
      <cdr:y>0.0645</cdr:y>
    </cdr:from>
    <cdr:to>
      <cdr:x>0.59025</cdr:x>
      <cdr:y>0.854</cdr:y>
    </cdr:to>
    <cdr:sp>
      <cdr:nvSpPr>
        <cdr:cNvPr id="2" name="Line 2"/>
        <cdr:cNvSpPr>
          <a:spLocks/>
        </cdr:cNvSpPr>
      </cdr:nvSpPr>
      <cdr:spPr>
        <a:xfrm flipV="1">
          <a:off x="2419350" y="180975"/>
          <a:ext cx="0" cy="2333625"/>
        </a:xfrm>
        <a:prstGeom prst="line">
          <a:avLst/>
        </a:prstGeom>
        <a:noFill/>
        <a:ln w="9525" cmpd="sng">
          <a:solidFill>
            <a:srgbClr val="333399"/>
          </a:solidFill>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dr:relSizeAnchor xmlns:cdr="http://schemas.openxmlformats.org/drawingml/2006/chartDrawing">
    <cdr:from>
      <cdr:x>0.086</cdr:x>
      <cdr:y>0.3255</cdr:y>
    </cdr:from>
    <cdr:to>
      <cdr:x>0.83925</cdr:x>
      <cdr:y>0.3255</cdr:y>
    </cdr:to>
    <cdr:sp>
      <cdr:nvSpPr>
        <cdr:cNvPr id="3" name="Line 3"/>
        <cdr:cNvSpPr>
          <a:spLocks/>
        </cdr:cNvSpPr>
      </cdr:nvSpPr>
      <cdr:spPr>
        <a:xfrm rot="16200000" flipV="1">
          <a:off x="352425" y="952500"/>
          <a:ext cx="3095625" cy="0"/>
        </a:xfrm>
        <a:prstGeom prst="line">
          <a:avLst/>
        </a:prstGeom>
        <a:noFill/>
        <a:ln w="9525" cmpd="sng">
          <a:solidFill>
            <a:srgbClr val="333399"/>
          </a:solidFill>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dr:relSizeAnchor xmlns:cdr="http://schemas.openxmlformats.org/drawingml/2006/chartDrawing">
    <cdr:from>
      <cdr:x>0.086</cdr:x>
      <cdr:y>0.58875</cdr:y>
    </cdr:from>
    <cdr:to>
      <cdr:x>0.83925</cdr:x>
      <cdr:y>0.58875</cdr:y>
    </cdr:to>
    <cdr:sp>
      <cdr:nvSpPr>
        <cdr:cNvPr id="4" name="Line 4"/>
        <cdr:cNvSpPr>
          <a:spLocks/>
        </cdr:cNvSpPr>
      </cdr:nvSpPr>
      <cdr:spPr>
        <a:xfrm rot="16200000" flipV="1">
          <a:off x="352425" y="1733550"/>
          <a:ext cx="3095625" cy="0"/>
        </a:xfrm>
        <a:prstGeom prst="line">
          <a:avLst/>
        </a:prstGeom>
        <a:noFill/>
        <a:ln w="9525" cmpd="sng">
          <a:solidFill>
            <a:srgbClr val="333399"/>
          </a:solidFill>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38100</xdr:rowOff>
    </xdr:from>
    <xdr:to>
      <xdr:col>25</xdr:col>
      <xdr:colOff>19050</xdr:colOff>
      <xdr:row>21</xdr:row>
      <xdr:rowOff>76200</xdr:rowOff>
    </xdr:to>
    <xdr:graphicFrame>
      <xdr:nvGraphicFramePr>
        <xdr:cNvPr id="1" name="Chart 71"/>
        <xdr:cNvGraphicFramePr/>
      </xdr:nvGraphicFramePr>
      <xdr:xfrm>
        <a:off x="190500" y="523875"/>
        <a:ext cx="4114800" cy="2952750"/>
      </xdr:xfrm>
      <a:graphic>
        <a:graphicData uri="http://schemas.openxmlformats.org/drawingml/2006/chart">
          <c:chart xmlns:c="http://schemas.openxmlformats.org/drawingml/2006/chart" r:id="rId1"/>
        </a:graphicData>
      </a:graphic>
    </xdr:graphicFrame>
    <xdr:clientData/>
  </xdr:twoCellAnchor>
  <xdr:twoCellAnchor>
    <xdr:from>
      <xdr:col>4</xdr:col>
      <xdr:colOff>152400</xdr:colOff>
      <xdr:row>5</xdr:row>
      <xdr:rowOff>85725</xdr:rowOff>
    </xdr:from>
    <xdr:to>
      <xdr:col>20</xdr:col>
      <xdr:colOff>19050</xdr:colOff>
      <xdr:row>17</xdr:row>
      <xdr:rowOff>114300</xdr:rowOff>
    </xdr:to>
    <xdr:grpSp>
      <xdr:nvGrpSpPr>
        <xdr:cNvPr id="2" name="Group 12"/>
        <xdr:cNvGrpSpPr>
          <a:grpSpLocks/>
        </xdr:cNvGrpSpPr>
      </xdr:nvGrpSpPr>
      <xdr:grpSpPr>
        <a:xfrm>
          <a:off x="838200" y="895350"/>
          <a:ext cx="2609850" cy="1971675"/>
          <a:chOff x="77" y="95"/>
          <a:chExt cx="243" cy="207"/>
        </a:xfrm>
        <a:solidFill>
          <a:srgbClr val="FFFFFF"/>
        </a:solidFill>
      </xdr:grpSpPr>
      <xdr:sp>
        <xdr:nvSpPr>
          <xdr:cNvPr id="3" name="Text Box 55"/>
          <xdr:cNvSpPr txBox="1">
            <a:spLocks noChangeArrowheads="1"/>
          </xdr:cNvSpPr>
        </xdr:nvSpPr>
        <xdr:spPr>
          <a:xfrm>
            <a:off x="264" y="261"/>
            <a:ext cx="56" cy="41"/>
          </a:xfrm>
          <a:prstGeom prst="rect">
            <a:avLst/>
          </a:prstGeom>
          <a:solidFill>
            <a:srgbClr val="FFFFFF"/>
          </a:solidFill>
          <a:ln w="9525" cmpd="sng">
            <a:noFill/>
          </a:ln>
        </xdr:spPr>
        <xdr:txBody>
          <a:bodyPr vertOverflow="clip" wrap="square" lIns="45720" tIns="36576" rIns="45720" bIns="0"/>
          <a:p>
            <a:pPr algn="ctr">
              <a:defRPr/>
            </a:pPr>
            <a:r>
              <a:rPr lang="en-US" cap="none" sz="2000" b="1" i="0" u="none" baseline="0">
                <a:solidFill>
                  <a:srgbClr val="333399"/>
                </a:solidFill>
              </a:rPr>
              <a:t>С</a:t>
            </a:r>
          </a:p>
        </xdr:txBody>
      </xdr:sp>
      <xdr:sp>
        <xdr:nvSpPr>
          <xdr:cNvPr id="4" name="Text Box 60"/>
          <xdr:cNvSpPr txBox="1">
            <a:spLocks noChangeArrowheads="1"/>
          </xdr:cNvSpPr>
        </xdr:nvSpPr>
        <xdr:spPr>
          <a:xfrm>
            <a:off x="168" y="261"/>
            <a:ext cx="55" cy="41"/>
          </a:xfrm>
          <a:prstGeom prst="rect">
            <a:avLst/>
          </a:prstGeom>
          <a:solidFill>
            <a:srgbClr val="FFFFFF"/>
          </a:solidFill>
          <a:ln w="9525" cmpd="sng">
            <a:noFill/>
          </a:ln>
        </xdr:spPr>
        <xdr:txBody>
          <a:bodyPr vertOverflow="clip" wrap="square" lIns="45720" tIns="36576" rIns="45720" bIns="0"/>
          <a:p>
            <a:pPr algn="ctr">
              <a:defRPr/>
            </a:pPr>
            <a:r>
              <a:rPr lang="en-US" cap="none" sz="2000" b="1" i="0" u="none" baseline="0">
                <a:solidFill>
                  <a:srgbClr val="333399"/>
                </a:solidFill>
              </a:rPr>
              <a:t>СФ</a:t>
            </a:r>
          </a:p>
        </xdr:txBody>
      </xdr:sp>
      <xdr:sp>
        <xdr:nvSpPr>
          <xdr:cNvPr id="5" name="Text Box 61"/>
          <xdr:cNvSpPr txBox="1">
            <a:spLocks noChangeArrowheads="1"/>
          </xdr:cNvSpPr>
        </xdr:nvSpPr>
        <xdr:spPr>
          <a:xfrm>
            <a:off x="77" y="261"/>
            <a:ext cx="56" cy="41"/>
          </a:xfrm>
          <a:prstGeom prst="rect">
            <a:avLst/>
          </a:prstGeom>
          <a:solidFill>
            <a:srgbClr val="FFFFFF"/>
          </a:solidFill>
          <a:ln w="9525" cmpd="sng">
            <a:noFill/>
          </a:ln>
        </xdr:spPr>
        <xdr:txBody>
          <a:bodyPr vertOverflow="clip" wrap="square" lIns="45720" tIns="36576" rIns="45720" bIns="0"/>
          <a:p>
            <a:pPr algn="ctr">
              <a:defRPr/>
            </a:pPr>
            <a:r>
              <a:rPr lang="en-US" cap="none" sz="2000" b="1" i="0" u="none" baseline="0">
                <a:solidFill>
                  <a:srgbClr val="333399"/>
                </a:solidFill>
              </a:rPr>
              <a:t>Ф</a:t>
            </a:r>
          </a:p>
        </xdr:txBody>
      </xdr:sp>
      <xdr:sp>
        <xdr:nvSpPr>
          <xdr:cNvPr id="6" name="Text Box 65"/>
          <xdr:cNvSpPr txBox="1">
            <a:spLocks noChangeArrowheads="1"/>
          </xdr:cNvSpPr>
        </xdr:nvSpPr>
        <xdr:spPr>
          <a:xfrm>
            <a:off x="77" y="95"/>
            <a:ext cx="56" cy="41"/>
          </a:xfrm>
          <a:prstGeom prst="rect">
            <a:avLst/>
          </a:prstGeom>
          <a:solidFill>
            <a:srgbClr val="FFFFFF"/>
          </a:solidFill>
          <a:ln w="9525" cmpd="sng">
            <a:noFill/>
          </a:ln>
        </xdr:spPr>
        <xdr:txBody>
          <a:bodyPr vertOverflow="clip" wrap="square" lIns="45720" tIns="36576" rIns="45720" bIns="0"/>
          <a:p>
            <a:pPr algn="ctr">
              <a:defRPr/>
            </a:pPr>
            <a:r>
              <a:rPr lang="en-US" cap="none" sz="2000" b="1" i="0" u="none" baseline="0">
                <a:solidFill>
                  <a:srgbClr val="333399"/>
                </a:solidFill>
              </a:rPr>
              <a:t>М</a:t>
            </a:r>
          </a:p>
        </xdr:txBody>
      </xdr:sp>
      <xdr:sp>
        <xdr:nvSpPr>
          <xdr:cNvPr id="7" name="Text Box 66"/>
          <xdr:cNvSpPr txBox="1">
            <a:spLocks noChangeArrowheads="1"/>
          </xdr:cNvSpPr>
        </xdr:nvSpPr>
        <xdr:spPr>
          <a:xfrm>
            <a:off x="168" y="95"/>
            <a:ext cx="55" cy="41"/>
          </a:xfrm>
          <a:prstGeom prst="rect">
            <a:avLst/>
          </a:prstGeom>
          <a:solidFill>
            <a:srgbClr val="FFFFFF"/>
          </a:solidFill>
          <a:ln w="9525" cmpd="sng">
            <a:noFill/>
          </a:ln>
        </xdr:spPr>
        <xdr:txBody>
          <a:bodyPr vertOverflow="clip" wrap="square" lIns="45720" tIns="36576" rIns="45720" bIns="0"/>
          <a:p>
            <a:pPr algn="ctr">
              <a:defRPr/>
            </a:pPr>
            <a:r>
              <a:rPr lang="en-US" cap="none" sz="2000" b="1" i="0" u="none" baseline="0">
                <a:solidFill>
                  <a:srgbClr val="333399"/>
                </a:solidFill>
              </a:rPr>
              <a:t>МХ</a:t>
            </a:r>
          </a:p>
        </xdr:txBody>
      </xdr:sp>
      <xdr:sp>
        <xdr:nvSpPr>
          <xdr:cNvPr id="8" name="Text Box 70"/>
          <xdr:cNvSpPr txBox="1">
            <a:spLocks noChangeArrowheads="1"/>
          </xdr:cNvSpPr>
        </xdr:nvSpPr>
        <xdr:spPr>
          <a:xfrm>
            <a:off x="262" y="95"/>
            <a:ext cx="56" cy="41"/>
          </a:xfrm>
          <a:prstGeom prst="rect">
            <a:avLst/>
          </a:prstGeom>
          <a:solidFill>
            <a:srgbClr val="FFFFFF"/>
          </a:solidFill>
          <a:ln w="9525" cmpd="sng">
            <a:noFill/>
          </a:ln>
        </xdr:spPr>
        <xdr:txBody>
          <a:bodyPr vertOverflow="clip" wrap="square" lIns="45720" tIns="36576" rIns="45720" bIns="0"/>
          <a:p>
            <a:pPr algn="ctr">
              <a:defRPr/>
            </a:pPr>
            <a:r>
              <a:rPr lang="en-US" cap="none" sz="2000" b="1" i="0" u="none" baseline="0">
                <a:solidFill>
                  <a:srgbClr val="333399"/>
                </a:solidFill>
              </a:rPr>
              <a:t>Х</a:t>
            </a:r>
          </a:p>
        </xdr:txBody>
      </xdr:sp>
      <xdr:sp>
        <xdr:nvSpPr>
          <xdr:cNvPr id="9" name="Text Box 67"/>
          <xdr:cNvSpPr txBox="1">
            <a:spLocks noChangeArrowheads="1"/>
          </xdr:cNvSpPr>
        </xdr:nvSpPr>
        <xdr:spPr>
          <a:xfrm>
            <a:off x="167" y="182"/>
            <a:ext cx="55" cy="41"/>
          </a:xfrm>
          <a:prstGeom prst="rect">
            <a:avLst/>
          </a:prstGeom>
          <a:solidFill>
            <a:srgbClr val="FFFFFF"/>
          </a:solidFill>
          <a:ln w="9525" cmpd="sng">
            <a:noFill/>
          </a:ln>
        </xdr:spPr>
        <xdr:txBody>
          <a:bodyPr vertOverflow="clip" wrap="square" lIns="45720" tIns="36576" rIns="45720" bIns="0"/>
          <a:p>
            <a:pPr algn="ctr">
              <a:defRPr/>
            </a:pPr>
            <a:r>
              <a:rPr lang="en-US" cap="none" sz="2000" b="1" i="0" u="none" baseline="0">
                <a:solidFill>
                  <a:srgbClr val="333399"/>
                </a:solidFill>
              </a:rPr>
              <a:t>Н</a:t>
            </a:r>
          </a:p>
        </xdr:txBody>
      </xdr:sp>
      <xdr:sp>
        <xdr:nvSpPr>
          <xdr:cNvPr id="10" name="Text Box 68"/>
          <xdr:cNvSpPr txBox="1">
            <a:spLocks noChangeArrowheads="1"/>
          </xdr:cNvSpPr>
        </xdr:nvSpPr>
        <xdr:spPr>
          <a:xfrm>
            <a:off x="264" y="181"/>
            <a:ext cx="55" cy="41"/>
          </a:xfrm>
          <a:prstGeom prst="rect">
            <a:avLst/>
          </a:prstGeom>
          <a:solidFill>
            <a:srgbClr val="FFFFFF"/>
          </a:solidFill>
          <a:ln w="9525" cmpd="sng">
            <a:noFill/>
          </a:ln>
        </xdr:spPr>
        <xdr:txBody>
          <a:bodyPr vertOverflow="clip" wrap="square" lIns="45720" tIns="36576" rIns="45720" bIns="0"/>
          <a:p>
            <a:pPr algn="ctr">
              <a:defRPr/>
            </a:pPr>
            <a:r>
              <a:rPr lang="en-US" cap="none" sz="2000" b="1" i="0" u="none" baseline="0">
                <a:solidFill>
                  <a:srgbClr val="333399"/>
                </a:solidFill>
              </a:rPr>
              <a:t>ХС</a:t>
            </a:r>
          </a:p>
        </xdr:txBody>
      </xdr:sp>
      <xdr:sp>
        <xdr:nvSpPr>
          <xdr:cNvPr id="11" name="Text Box 64"/>
          <xdr:cNvSpPr txBox="1">
            <a:spLocks noChangeArrowheads="1"/>
          </xdr:cNvSpPr>
        </xdr:nvSpPr>
        <xdr:spPr>
          <a:xfrm>
            <a:off x="82" y="182"/>
            <a:ext cx="55" cy="41"/>
          </a:xfrm>
          <a:prstGeom prst="rect">
            <a:avLst/>
          </a:prstGeom>
          <a:solidFill>
            <a:srgbClr val="FFFFFF"/>
          </a:solidFill>
          <a:ln w="9525" cmpd="sng">
            <a:noFill/>
          </a:ln>
        </xdr:spPr>
        <xdr:txBody>
          <a:bodyPr vertOverflow="clip" wrap="square" lIns="45720" tIns="36576" rIns="45720" bIns="0"/>
          <a:p>
            <a:pPr algn="ctr">
              <a:defRPr/>
            </a:pPr>
            <a:r>
              <a:rPr lang="en-US" cap="none" sz="2000" b="1" i="0" u="none" baseline="0">
                <a:solidFill>
                  <a:srgbClr val="333399"/>
                </a:solidFill>
              </a:rPr>
              <a:t>ФМ</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xdr:row>
      <xdr:rowOff>85725</xdr:rowOff>
    </xdr:from>
    <xdr:to>
      <xdr:col>8</xdr:col>
      <xdr:colOff>552450</xdr:colOff>
      <xdr:row>18</xdr:row>
      <xdr:rowOff>19050</xdr:rowOff>
    </xdr:to>
    <xdr:sp>
      <xdr:nvSpPr>
        <xdr:cNvPr id="1" name="AutoShape 1"/>
        <xdr:cNvSpPr>
          <a:spLocks/>
        </xdr:cNvSpPr>
      </xdr:nvSpPr>
      <xdr:spPr>
        <a:xfrm>
          <a:off x="800100" y="247650"/>
          <a:ext cx="5314950" cy="2686050"/>
        </a:xfrm>
        <a:prstGeom prst="cloudCallout">
          <a:avLst>
            <a:gd name="adj1" fmla="val -53675"/>
            <a:gd name="adj2" fmla="val 57671"/>
          </a:avLst>
        </a:prstGeom>
        <a:gradFill rotWithShape="1">
          <a:gsLst>
            <a:gs pos="0">
              <a:srgbClr val="FFFFFF"/>
            </a:gs>
            <a:gs pos="100000">
              <a:srgbClr val="CCFFFF"/>
            </a:gs>
          </a:gsLst>
          <a:path path="rect">
            <a:fillToRect l="50000" t="50000" r="50000" b="50000"/>
          </a:path>
        </a:gradFill>
        <a:ln w="9525" cmpd="sng">
          <a:solidFill>
            <a:srgbClr val="7878D2"/>
          </a:solidFill>
          <a:headEnd type="none"/>
          <a:tailEnd type="none"/>
        </a:ln>
      </xdr:spPr>
      <xdr:txBody>
        <a:bodyPr vertOverflow="clip" wrap="square"/>
        <a:p>
          <a:pPr algn="ctr">
            <a:defRPr/>
          </a:pPr>
          <a:r>
            <a:rPr lang="en-US" cap="none" sz="1000" b="0" i="0" u="none" baseline="0">
              <a:latin typeface="Arial Cyr"/>
              <a:ea typeface="Arial Cyr"/>
              <a:cs typeface="Arial Cyr"/>
            </a:rPr>
            <a:t>
</a:t>
          </a:r>
          <a:r>
            <a:rPr lang="en-US" cap="none" sz="1000" b="0" i="0" u="none" baseline="0">
              <a:solidFill>
                <a:srgbClr val="333399"/>
              </a:solidFill>
            </a:rPr>
            <a:t>Вы</a:t>
          </a:r>
          <a:r>
            <a:rPr lang="en-US" cap="none" sz="1000" b="0" i="0" u="none" baseline="0">
              <a:solidFill>
                <a:srgbClr val="800080"/>
              </a:solidFill>
            </a:rPr>
            <a:t> </a:t>
          </a:r>
          <a:r>
            <a:rPr lang="en-US" cap="none" sz="1000" b="0" i="1" u="none" baseline="0">
              <a:solidFill>
                <a:srgbClr val="339966"/>
              </a:solidFill>
            </a:rPr>
            <a:t>не забыли</a:t>
          </a:r>
          <a:r>
            <a:rPr lang="en-US" cap="none" sz="1000" b="0" i="0" u="none" baseline="0">
              <a:solidFill>
                <a:srgbClr val="333399"/>
              </a:solidFill>
            </a:rPr>
            <a:t> сохранить файл по команде
</a:t>
          </a:r>
          <a:r>
            <a:rPr lang="en-US" cap="none" sz="1000" b="0" i="1" u="none" baseline="0">
              <a:solidFill>
                <a:srgbClr val="FF0000"/>
              </a:solidFill>
            </a:rPr>
            <a:t>Файл -</a:t>
          </a:r>
          <a:r>
            <a:rPr lang="en-US" cap="none" sz="1000" b="0" i="1" u="none" baseline="0">
              <a:solidFill>
                <a:srgbClr val="333399"/>
              </a:solidFill>
            </a:rPr>
            <a:t> </a:t>
          </a:r>
          <a:r>
            <a:rPr lang="en-US" cap="none" sz="1000" b="0" i="1" u="none" baseline="0">
              <a:solidFill>
                <a:srgbClr val="FF0000"/>
              </a:solidFill>
            </a:rPr>
            <a:t>Сохранить как…</a:t>
          </a:r>
          <a:r>
            <a:rPr lang="en-US" cap="none" sz="1000" b="0" i="1" u="none" baseline="0">
              <a:solidFill>
                <a:srgbClr val="333399"/>
              </a:solidFill>
            </a:rPr>
            <a:t> </a:t>
          </a:r>
          <a:r>
            <a:rPr lang="en-US" cap="none" sz="1000" b="0" i="0" u="none" baseline="0">
              <a:solidFill>
                <a:srgbClr val="333399"/>
              </a:solidFill>
            </a:rPr>
            <a:t>?
Если забыли, то выполните эту команду сейчас.
Если не забыли, то</a:t>
          </a:r>
          <a:r>
            <a:rPr lang="en-US" cap="none" sz="1000" b="0" i="0" u="none" baseline="0">
              <a:latin typeface="Arial Cyr"/>
              <a:ea typeface="Arial Cyr"/>
              <a:cs typeface="Arial Cyr"/>
            </a:rPr>
            <a:t>
</a:t>
          </a:r>
          <a:r>
            <a:rPr lang="en-US" cap="none" sz="1000" b="0" i="0" u="none" baseline="0">
              <a:solidFill>
                <a:srgbClr val="333399"/>
              </a:solidFill>
            </a:rPr>
            <a:t>сохраните файл по команде </a:t>
          </a:r>
          <a:r>
            <a:rPr lang="en-US" cap="none" sz="1000" b="0" i="1" u="none" baseline="0">
              <a:solidFill>
                <a:srgbClr val="333399"/>
              </a:solidFill>
            </a:rPr>
            <a:t>Файл - Сохранить</a:t>
          </a:r>
          <a:r>
            <a:rPr lang="en-US" cap="none" sz="1000" b="0" i="0" u="none" baseline="0">
              <a:solidFill>
                <a:srgbClr val="333399"/>
              </a:solidFill>
            </a:rPr>
            <a:t>.</a:t>
          </a:r>
        </a:p>
      </xdr:txBody>
    </xdr:sp>
    <xdr:clientData/>
  </xdr:twoCellAnchor>
  <xdr:twoCellAnchor>
    <xdr:from>
      <xdr:col>2</xdr:col>
      <xdr:colOff>219075</xdr:colOff>
      <xdr:row>17</xdr:row>
      <xdr:rowOff>133350</xdr:rowOff>
    </xdr:from>
    <xdr:to>
      <xdr:col>7</xdr:col>
      <xdr:colOff>685800</xdr:colOff>
      <xdr:row>29</xdr:row>
      <xdr:rowOff>38100</xdr:rowOff>
    </xdr:to>
    <xdr:sp>
      <xdr:nvSpPr>
        <xdr:cNvPr id="2" name="AutoShape 2"/>
        <xdr:cNvSpPr>
          <a:spLocks/>
        </xdr:cNvSpPr>
      </xdr:nvSpPr>
      <xdr:spPr>
        <a:xfrm>
          <a:off x="1609725" y="2886075"/>
          <a:ext cx="3943350" cy="1847850"/>
        </a:xfrm>
        <a:prstGeom prst="irregularSeal1">
          <a:avLst/>
        </a:prstGeom>
        <a:solidFill>
          <a:srgbClr val="CCFFFF"/>
        </a:solidFill>
        <a:ln w="9525" cmpd="sng">
          <a:solidFill>
            <a:srgbClr val="339966"/>
          </a:solidFill>
          <a:headEnd type="none"/>
          <a:tailEnd type="none"/>
        </a:ln>
      </xdr:spPr>
      <xdr:txBody>
        <a:bodyPr vertOverflow="clip" wrap="square"/>
        <a:p>
          <a:pPr algn="ctr">
            <a:defRPr/>
          </a:pPr>
          <a:r>
            <a:rPr lang="en-US" cap="none" sz="1000" b="0" i="0" u="none" baseline="0">
              <a:latin typeface="Arial Cyr"/>
              <a:ea typeface="Arial Cyr"/>
              <a:cs typeface="Arial Cyr"/>
            </a:rPr>
            <a:t>
</a:t>
          </a:r>
          <a:r>
            <a:rPr lang="en-US" cap="none" sz="1200" b="0" i="0" u="none" baseline="0">
              <a:solidFill>
                <a:srgbClr val="FF0000"/>
              </a:solidFill>
            </a:rPr>
            <a:t>Желаем успехов!</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Лист1"/>
  <dimension ref="J25:J25"/>
  <sheetViews>
    <sheetView tabSelected="1" zoomScalePageLayoutView="0" workbookViewId="0" topLeftCell="A1">
      <selection activeCell="J33" sqref="J33"/>
    </sheetView>
  </sheetViews>
  <sheetFormatPr defaultColWidth="9.125" defaultRowHeight="12.75"/>
  <cols>
    <col min="1" max="16384" width="9.125" style="45" customWidth="1"/>
  </cols>
  <sheetData>
    <row r="25" ht="12.75">
      <c r="J25" s="77" t="s">
        <v>75</v>
      </c>
    </row>
  </sheetData>
  <sheetProtection/>
  <hyperlinks>
    <hyperlink ref="J25" location="Опросник!A1" display="Далее &gt;&gt;&gt;"/>
  </hyperlink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AC27"/>
  <sheetViews>
    <sheetView zoomScalePageLayoutView="0" workbookViewId="0" topLeftCell="A1">
      <selection activeCell="AC6" sqref="AC6"/>
    </sheetView>
  </sheetViews>
  <sheetFormatPr defaultColWidth="9.00390625" defaultRowHeight="12.75"/>
  <cols>
    <col min="1" max="1" width="4.75390625" style="0" customWidth="1"/>
    <col min="2" max="27" width="2.75390625" style="0" customWidth="1"/>
    <col min="28" max="32" width="4.75390625" style="0" customWidth="1"/>
  </cols>
  <sheetData>
    <row r="1" ht="12.75">
      <c r="C1" s="30" t="s">
        <v>170</v>
      </c>
    </row>
    <row r="2" spans="3:27" ht="12.75">
      <c r="C2">
        <v>0</v>
      </c>
      <c r="D2" s="30">
        <v>1</v>
      </c>
      <c r="E2" s="30">
        <v>2</v>
      </c>
      <c r="F2" s="30">
        <v>3</v>
      </c>
      <c r="G2" s="30">
        <v>4</v>
      </c>
      <c r="H2" s="30">
        <v>5</v>
      </c>
      <c r="I2" s="30">
        <v>6</v>
      </c>
      <c r="J2" s="30">
        <v>7</v>
      </c>
      <c r="K2" s="30">
        <v>8</v>
      </c>
      <c r="L2" s="30">
        <v>9</v>
      </c>
      <c r="M2" s="30">
        <v>10</v>
      </c>
      <c r="N2" s="30">
        <v>11</v>
      </c>
      <c r="O2" s="30">
        <v>12</v>
      </c>
      <c r="P2" s="30">
        <v>13</v>
      </c>
      <c r="Q2" s="30">
        <v>14</v>
      </c>
      <c r="R2" s="30">
        <v>15</v>
      </c>
      <c r="S2" s="30">
        <v>16</v>
      </c>
      <c r="T2" s="30">
        <v>17</v>
      </c>
      <c r="U2" s="30">
        <v>18</v>
      </c>
      <c r="V2" s="30">
        <v>19</v>
      </c>
      <c r="W2" s="30">
        <v>20</v>
      </c>
      <c r="X2" s="30">
        <v>21</v>
      </c>
      <c r="Y2" s="30">
        <v>22</v>
      </c>
      <c r="Z2" s="30">
        <v>23</v>
      </c>
      <c r="AA2" s="30">
        <v>24</v>
      </c>
    </row>
    <row r="3" spans="1:28" ht="13.5" thickBot="1">
      <c r="A3" s="132" t="s">
        <v>169</v>
      </c>
      <c r="B3">
        <v>0</v>
      </c>
      <c r="C3" s="20"/>
      <c r="D3" s="20"/>
      <c r="E3" s="20"/>
      <c r="F3" s="20"/>
      <c r="G3" s="20"/>
      <c r="H3" s="22"/>
      <c r="I3" s="22"/>
      <c r="J3" s="22"/>
      <c r="K3" s="22"/>
      <c r="L3" s="22"/>
      <c r="M3" s="22"/>
      <c r="N3" s="22"/>
      <c r="O3" s="22"/>
      <c r="P3" s="22"/>
      <c r="Q3" s="22"/>
      <c r="R3" s="22"/>
      <c r="S3" s="22"/>
      <c r="T3" s="20"/>
      <c r="U3" s="20"/>
      <c r="V3" s="20"/>
      <c r="W3" s="20"/>
      <c r="X3" s="20"/>
      <c r="Y3" s="20"/>
      <c r="Z3" s="20"/>
      <c r="AA3" s="20"/>
      <c r="AB3" s="15"/>
    </row>
    <row r="4" spans="1:29" ht="12.75">
      <c r="A4" s="132"/>
      <c r="B4" s="30">
        <v>1</v>
      </c>
      <c r="C4" s="20"/>
      <c r="D4" s="31">
        <v>4</v>
      </c>
      <c r="E4" s="32">
        <v>4</v>
      </c>
      <c r="F4" s="32">
        <v>4</v>
      </c>
      <c r="G4" s="32">
        <v>4</v>
      </c>
      <c r="H4" s="32">
        <v>4</v>
      </c>
      <c r="I4" s="32">
        <v>4</v>
      </c>
      <c r="J4" s="32">
        <v>4</v>
      </c>
      <c r="K4" s="32">
        <v>4</v>
      </c>
      <c r="L4" s="31">
        <v>6</v>
      </c>
      <c r="M4" s="32">
        <v>6</v>
      </c>
      <c r="N4" s="32">
        <v>6</v>
      </c>
      <c r="O4" s="32">
        <v>6</v>
      </c>
      <c r="P4" s="32">
        <v>6</v>
      </c>
      <c r="Q4" s="32">
        <v>6</v>
      </c>
      <c r="R4" s="32">
        <v>6</v>
      </c>
      <c r="S4" s="33">
        <v>6</v>
      </c>
      <c r="T4" s="32">
        <v>5</v>
      </c>
      <c r="U4" s="32">
        <v>5</v>
      </c>
      <c r="V4" s="32">
        <v>5</v>
      </c>
      <c r="W4" s="32">
        <v>5</v>
      </c>
      <c r="X4" s="32">
        <v>5</v>
      </c>
      <c r="Y4" s="32">
        <v>5</v>
      </c>
      <c r="Z4" s="32">
        <v>5</v>
      </c>
      <c r="AA4" s="33">
        <v>5</v>
      </c>
      <c r="AB4" s="15" t="s">
        <v>155</v>
      </c>
      <c r="AC4">
        <f>Баллы!D64</f>
        <v>5</v>
      </c>
    </row>
    <row r="5" spans="1:29" ht="12.75">
      <c r="A5" s="132"/>
      <c r="B5" s="30">
        <v>2</v>
      </c>
      <c r="C5" s="20"/>
      <c r="D5" s="34">
        <v>4</v>
      </c>
      <c r="E5" s="35">
        <v>4</v>
      </c>
      <c r="F5" s="35">
        <v>4</v>
      </c>
      <c r="G5" s="35">
        <v>4</v>
      </c>
      <c r="H5" s="35">
        <v>4</v>
      </c>
      <c r="I5" s="35">
        <v>4</v>
      </c>
      <c r="J5" s="35">
        <v>4</v>
      </c>
      <c r="K5" s="35">
        <v>4</v>
      </c>
      <c r="L5" s="34">
        <v>6</v>
      </c>
      <c r="M5" s="35">
        <v>6</v>
      </c>
      <c r="N5" s="35">
        <v>6</v>
      </c>
      <c r="O5" s="35">
        <v>6</v>
      </c>
      <c r="P5" s="35">
        <v>6</v>
      </c>
      <c r="Q5" s="35">
        <v>6</v>
      </c>
      <c r="R5" s="35">
        <v>6</v>
      </c>
      <c r="S5" s="36">
        <v>6</v>
      </c>
      <c r="T5" s="35">
        <v>5</v>
      </c>
      <c r="U5" s="35">
        <v>5</v>
      </c>
      <c r="V5" s="35">
        <v>5</v>
      </c>
      <c r="W5" s="35">
        <v>5</v>
      </c>
      <c r="X5" s="35">
        <v>5</v>
      </c>
      <c r="Y5" s="35">
        <v>5</v>
      </c>
      <c r="Z5" s="35">
        <v>5</v>
      </c>
      <c r="AA5" s="36">
        <v>5</v>
      </c>
      <c r="AB5" s="15" t="s">
        <v>156</v>
      </c>
      <c r="AC5">
        <f>Баллы!E64</f>
        <v>0</v>
      </c>
    </row>
    <row r="6" spans="1:29" ht="12.75">
      <c r="A6" s="132"/>
      <c r="B6" s="30">
        <v>3</v>
      </c>
      <c r="C6" s="20"/>
      <c r="D6" s="34">
        <v>4</v>
      </c>
      <c r="E6" s="35">
        <v>4</v>
      </c>
      <c r="F6" s="35">
        <v>4</v>
      </c>
      <c r="G6" s="35">
        <v>4</v>
      </c>
      <c r="H6" s="35">
        <v>4</v>
      </c>
      <c r="I6" s="35">
        <v>4</v>
      </c>
      <c r="J6" s="35">
        <v>4</v>
      </c>
      <c r="K6" s="35">
        <v>4</v>
      </c>
      <c r="L6" s="34">
        <v>6</v>
      </c>
      <c r="M6" s="35">
        <v>6</v>
      </c>
      <c r="N6" s="35">
        <v>6</v>
      </c>
      <c r="O6" s="35">
        <v>6</v>
      </c>
      <c r="P6" s="35">
        <v>6</v>
      </c>
      <c r="Q6" s="35">
        <v>6</v>
      </c>
      <c r="R6" s="35">
        <v>6</v>
      </c>
      <c r="S6" s="36">
        <v>6</v>
      </c>
      <c r="T6" s="35">
        <v>5</v>
      </c>
      <c r="U6" s="35">
        <v>5</v>
      </c>
      <c r="V6" s="35">
        <v>5</v>
      </c>
      <c r="W6" s="35">
        <v>5</v>
      </c>
      <c r="X6" s="35">
        <v>5</v>
      </c>
      <c r="Y6" s="35">
        <v>5</v>
      </c>
      <c r="Z6" s="35">
        <v>5</v>
      </c>
      <c r="AA6" s="36">
        <v>5</v>
      </c>
      <c r="AB6" s="15" t="s">
        <v>24</v>
      </c>
      <c r="AC6" t="e">
        <f>INDEX(D4:AA27,Баллы!D64,Баллы!E64)</f>
        <v>#VALUE!</v>
      </c>
    </row>
    <row r="7" spans="1:27" ht="12.75">
      <c r="A7" s="132"/>
      <c r="B7" s="30">
        <v>4</v>
      </c>
      <c r="C7" s="20"/>
      <c r="D7" s="34">
        <v>4</v>
      </c>
      <c r="E7" s="35">
        <v>4</v>
      </c>
      <c r="F7" s="35">
        <v>4</v>
      </c>
      <c r="G7" s="35">
        <v>4</v>
      </c>
      <c r="H7" s="35">
        <v>4</v>
      </c>
      <c r="I7" s="35">
        <v>4</v>
      </c>
      <c r="J7" s="35">
        <v>4</v>
      </c>
      <c r="K7" s="35">
        <v>4</v>
      </c>
      <c r="L7" s="34">
        <v>6</v>
      </c>
      <c r="M7" s="35">
        <v>6</v>
      </c>
      <c r="N7" s="35">
        <v>6</v>
      </c>
      <c r="O7" s="35">
        <v>6</v>
      </c>
      <c r="P7" s="35">
        <v>6</v>
      </c>
      <c r="Q7" s="35">
        <v>6</v>
      </c>
      <c r="R7" s="35">
        <v>6</v>
      </c>
      <c r="S7" s="36">
        <v>6</v>
      </c>
      <c r="T7" s="35">
        <v>5</v>
      </c>
      <c r="U7" s="35">
        <v>5</v>
      </c>
      <c r="V7" s="35">
        <v>5</v>
      </c>
      <c r="W7" s="35">
        <v>5</v>
      </c>
      <c r="X7" s="35">
        <v>5</v>
      </c>
      <c r="Y7" s="35">
        <v>5</v>
      </c>
      <c r="Z7" s="35">
        <v>5</v>
      </c>
      <c r="AA7" s="36">
        <v>5</v>
      </c>
    </row>
    <row r="8" spans="1:27" ht="12.75">
      <c r="A8" s="132"/>
      <c r="B8" s="30">
        <v>5</v>
      </c>
      <c r="C8" s="22"/>
      <c r="D8" s="34">
        <v>4</v>
      </c>
      <c r="E8" s="35">
        <v>4</v>
      </c>
      <c r="F8" s="35">
        <v>4</v>
      </c>
      <c r="G8" s="35">
        <v>4</v>
      </c>
      <c r="H8" s="35">
        <v>4</v>
      </c>
      <c r="I8" s="35">
        <v>4</v>
      </c>
      <c r="J8" s="35">
        <v>4</v>
      </c>
      <c r="K8" s="35">
        <v>4</v>
      </c>
      <c r="L8" s="34">
        <v>6</v>
      </c>
      <c r="M8" s="35">
        <v>6</v>
      </c>
      <c r="N8" s="35">
        <v>6</v>
      </c>
      <c r="O8" s="35">
        <v>6</v>
      </c>
      <c r="P8" s="35">
        <v>6</v>
      </c>
      <c r="Q8" s="35">
        <v>6</v>
      </c>
      <c r="R8" s="35">
        <v>6</v>
      </c>
      <c r="S8" s="36">
        <v>6</v>
      </c>
      <c r="T8" s="35">
        <v>5</v>
      </c>
      <c r="U8" s="35">
        <v>5</v>
      </c>
      <c r="V8" s="35">
        <v>5</v>
      </c>
      <c r="W8" s="35">
        <v>5</v>
      </c>
      <c r="X8" s="35">
        <v>5</v>
      </c>
      <c r="Y8" s="35">
        <v>5</v>
      </c>
      <c r="Z8" s="35">
        <v>5</v>
      </c>
      <c r="AA8" s="36">
        <v>5</v>
      </c>
    </row>
    <row r="9" spans="1:27" ht="12.75">
      <c r="A9" s="132"/>
      <c r="B9" s="30">
        <v>6</v>
      </c>
      <c r="C9" s="22"/>
      <c r="D9" s="34">
        <v>4</v>
      </c>
      <c r="E9" s="35">
        <v>4</v>
      </c>
      <c r="F9" s="35">
        <v>4</v>
      </c>
      <c r="G9" s="35">
        <v>4</v>
      </c>
      <c r="H9" s="35">
        <v>4</v>
      </c>
      <c r="I9" s="35">
        <v>4</v>
      </c>
      <c r="J9" s="35">
        <v>4</v>
      </c>
      <c r="K9" s="35">
        <v>4</v>
      </c>
      <c r="L9" s="34">
        <v>6</v>
      </c>
      <c r="M9" s="35">
        <v>6</v>
      </c>
      <c r="N9" s="35">
        <v>6</v>
      </c>
      <c r="O9" s="35">
        <v>6</v>
      </c>
      <c r="P9" s="35">
        <v>6</v>
      </c>
      <c r="Q9" s="35">
        <v>6</v>
      </c>
      <c r="R9" s="35">
        <v>6</v>
      </c>
      <c r="S9" s="36">
        <v>6</v>
      </c>
      <c r="T9" s="35">
        <v>5</v>
      </c>
      <c r="U9" s="35">
        <v>5</v>
      </c>
      <c r="V9" s="35">
        <v>5</v>
      </c>
      <c r="W9" s="35">
        <v>5</v>
      </c>
      <c r="X9" s="35">
        <v>5</v>
      </c>
      <c r="Y9" s="35">
        <v>5</v>
      </c>
      <c r="Z9" s="35">
        <v>5</v>
      </c>
      <c r="AA9" s="36">
        <v>5</v>
      </c>
    </row>
    <row r="10" spans="1:27" ht="12.75">
      <c r="A10" s="132"/>
      <c r="B10" s="30">
        <v>7</v>
      </c>
      <c r="C10" s="22"/>
      <c r="D10" s="34">
        <v>4</v>
      </c>
      <c r="E10" s="35">
        <v>4</v>
      </c>
      <c r="F10" s="35">
        <v>4</v>
      </c>
      <c r="G10" s="35">
        <v>4</v>
      </c>
      <c r="H10" s="35">
        <v>4</v>
      </c>
      <c r="I10" s="35">
        <v>4</v>
      </c>
      <c r="J10" s="35">
        <v>4</v>
      </c>
      <c r="K10" s="35">
        <v>4</v>
      </c>
      <c r="L10" s="34">
        <v>6</v>
      </c>
      <c r="M10" s="35">
        <v>6</v>
      </c>
      <c r="N10" s="35">
        <v>6</v>
      </c>
      <c r="O10" s="35">
        <v>6</v>
      </c>
      <c r="P10" s="35">
        <v>6</v>
      </c>
      <c r="Q10" s="35">
        <v>6</v>
      </c>
      <c r="R10" s="35">
        <v>6</v>
      </c>
      <c r="S10" s="36">
        <v>6</v>
      </c>
      <c r="T10" s="35">
        <v>5</v>
      </c>
      <c r="U10" s="35">
        <v>5</v>
      </c>
      <c r="V10" s="35">
        <v>5</v>
      </c>
      <c r="W10" s="35">
        <v>5</v>
      </c>
      <c r="X10" s="35">
        <v>5</v>
      </c>
      <c r="Y10" s="35">
        <v>5</v>
      </c>
      <c r="Z10" s="35">
        <v>5</v>
      </c>
      <c r="AA10" s="36">
        <v>5</v>
      </c>
    </row>
    <row r="11" spans="1:27" ht="13.5" thickBot="1">
      <c r="A11" s="132"/>
      <c r="B11" s="30">
        <v>8</v>
      </c>
      <c r="C11" s="22"/>
      <c r="D11" s="39">
        <v>4</v>
      </c>
      <c r="E11" s="37">
        <v>4</v>
      </c>
      <c r="F11" s="37">
        <v>4</v>
      </c>
      <c r="G11" s="37">
        <v>4</v>
      </c>
      <c r="H11" s="37">
        <v>4</v>
      </c>
      <c r="I11" s="37">
        <v>4</v>
      </c>
      <c r="J11" s="37">
        <v>4</v>
      </c>
      <c r="K11" s="37">
        <v>4</v>
      </c>
      <c r="L11" s="39">
        <v>6</v>
      </c>
      <c r="M11" s="37">
        <v>6</v>
      </c>
      <c r="N11" s="37">
        <v>6</v>
      </c>
      <c r="O11" s="37">
        <v>6</v>
      </c>
      <c r="P11" s="37">
        <v>6</v>
      </c>
      <c r="Q11" s="37">
        <v>6</v>
      </c>
      <c r="R11" s="37">
        <v>6</v>
      </c>
      <c r="S11" s="38">
        <v>6</v>
      </c>
      <c r="T11" s="37">
        <v>5</v>
      </c>
      <c r="U11" s="37">
        <v>5</v>
      </c>
      <c r="V11" s="37">
        <v>5</v>
      </c>
      <c r="W11" s="37">
        <v>5</v>
      </c>
      <c r="X11" s="37">
        <v>5</v>
      </c>
      <c r="Y11" s="37">
        <v>5</v>
      </c>
      <c r="Z11" s="37">
        <v>5</v>
      </c>
      <c r="AA11" s="38">
        <v>5</v>
      </c>
    </row>
    <row r="12" spans="1:27" ht="12.75">
      <c r="A12" s="132"/>
      <c r="B12" s="30">
        <v>9</v>
      </c>
      <c r="C12" s="22"/>
      <c r="D12" s="31">
        <v>8</v>
      </c>
      <c r="E12" s="32">
        <v>8</v>
      </c>
      <c r="F12" s="32">
        <v>8</v>
      </c>
      <c r="G12" s="32">
        <v>8</v>
      </c>
      <c r="H12" s="32">
        <v>8</v>
      </c>
      <c r="I12" s="32">
        <v>8</v>
      </c>
      <c r="J12" s="32">
        <v>8</v>
      </c>
      <c r="K12" s="33">
        <v>8</v>
      </c>
      <c r="L12" s="35">
        <v>9</v>
      </c>
      <c r="M12" s="35">
        <v>9</v>
      </c>
      <c r="N12" s="35">
        <v>9</v>
      </c>
      <c r="O12" s="35">
        <v>9</v>
      </c>
      <c r="P12" s="35">
        <v>9</v>
      </c>
      <c r="Q12" s="35">
        <v>9</v>
      </c>
      <c r="R12" s="35">
        <v>9</v>
      </c>
      <c r="S12" s="36">
        <v>9</v>
      </c>
      <c r="T12" s="31">
        <v>7</v>
      </c>
      <c r="U12" s="32">
        <v>7</v>
      </c>
      <c r="V12" s="32">
        <v>7</v>
      </c>
      <c r="W12" s="32">
        <v>7</v>
      </c>
      <c r="X12" s="32">
        <v>7</v>
      </c>
      <c r="Y12" s="32">
        <v>7</v>
      </c>
      <c r="Z12" s="32">
        <v>7</v>
      </c>
      <c r="AA12" s="33">
        <v>7</v>
      </c>
    </row>
    <row r="13" spans="1:27" ht="12.75">
      <c r="A13" s="132"/>
      <c r="B13" s="30">
        <v>10</v>
      </c>
      <c r="C13" s="22"/>
      <c r="D13" s="34">
        <v>8</v>
      </c>
      <c r="E13" s="35">
        <v>8</v>
      </c>
      <c r="F13" s="35">
        <v>8</v>
      </c>
      <c r="G13" s="35">
        <v>8</v>
      </c>
      <c r="H13" s="35">
        <v>8</v>
      </c>
      <c r="I13" s="35">
        <v>8</v>
      </c>
      <c r="J13" s="35">
        <v>8</v>
      </c>
      <c r="K13" s="36">
        <v>8</v>
      </c>
      <c r="L13" s="35">
        <v>9</v>
      </c>
      <c r="M13" s="35">
        <v>9</v>
      </c>
      <c r="N13" s="35">
        <v>9</v>
      </c>
      <c r="O13" s="35">
        <v>9</v>
      </c>
      <c r="P13" s="35">
        <v>9</v>
      </c>
      <c r="Q13" s="35">
        <v>9</v>
      </c>
      <c r="R13" s="35">
        <v>9</v>
      </c>
      <c r="S13" s="36">
        <v>9</v>
      </c>
      <c r="T13" s="34">
        <v>7</v>
      </c>
      <c r="U13" s="35">
        <v>7</v>
      </c>
      <c r="V13" s="35">
        <v>7</v>
      </c>
      <c r="W13" s="35">
        <v>7</v>
      </c>
      <c r="X13" s="35">
        <v>7</v>
      </c>
      <c r="Y13" s="35">
        <v>7</v>
      </c>
      <c r="Z13" s="35">
        <v>7</v>
      </c>
      <c r="AA13" s="36">
        <v>7</v>
      </c>
    </row>
    <row r="14" spans="1:27" ht="12.75">
      <c r="A14" s="132"/>
      <c r="B14" s="30">
        <v>11</v>
      </c>
      <c r="C14" s="22"/>
      <c r="D14" s="34">
        <v>8</v>
      </c>
      <c r="E14" s="35">
        <v>8</v>
      </c>
      <c r="F14" s="35">
        <v>8</v>
      </c>
      <c r="G14" s="35">
        <v>8</v>
      </c>
      <c r="H14" s="35">
        <v>8</v>
      </c>
      <c r="I14" s="35">
        <v>8</v>
      </c>
      <c r="J14" s="35">
        <v>8</v>
      </c>
      <c r="K14" s="36">
        <v>8</v>
      </c>
      <c r="L14" s="35">
        <v>9</v>
      </c>
      <c r="M14" s="35">
        <v>9</v>
      </c>
      <c r="N14" s="35">
        <v>9</v>
      </c>
      <c r="O14" s="35">
        <v>9</v>
      </c>
      <c r="P14" s="35">
        <v>9</v>
      </c>
      <c r="Q14" s="35">
        <v>9</v>
      </c>
      <c r="R14" s="35">
        <v>9</v>
      </c>
      <c r="S14" s="36">
        <v>9</v>
      </c>
      <c r="T14" s="34">
        <v>7</v>
      </c>
      <c r="U14" s="35">
        <v>7</v>
      </c>
      <c r="V14" s="35">
        <v>7</v>
      </c>
      <c r="W14" s="35">
        <v>7</v>
      </c>
      <c r="X14" s="35">
        <v>7</v>
      </c>
      <c r="Y14" s="35">
        <v>7</v>
      </c>
      <c r="Z14" s="35">
        <v>7</v>
      </c>
      <c r="AA14" s="36">
        <v>7</v>
      </c>
    </row>
    <row r="15" spans="1:27" ht="12.75">
      <c r="A15" s="132"/>
      <c r="B15" s="30">
        <v>12</v>
      </c>
      <c r="C15" s="22"/>
      <c r="D15" s="34">
        <v>8</v>
      </c>
      <c r="E15" s="35">
        <v>8</v>
      </c>
      <c r="F15" s="35">
        <v>8</v>
      </c>
      <c r="G15" s="35">
        <v>8</v>
      </c>
      <c r="H15" s="35">
        <v>8</v>
      </c>
      <c r="I15" s="35">
        <v>8</v>
      </c>
      <c r="J15" s="35">
        <v>8</v>
      </c>
      <c r="K15" s="36">
        <v>8</v>
      </c>
      <c r="L15" s="35">
        <v>9</v>
      </c>
      <c r="M15" s="35">
        <v>9</v>
      </c>
      <c r="N15" s="35">
        <v>9</v>
      </c>
      <c r="O15" s="35">
        <v>9</v>
      </c>
      <c r="P15" s="35">
        <v>9</v>
      </c>
      <c r="Q15" s="35">
        <v>9</v>
      </c>
      <c r="R15" s="35">
        <v>9</v>
      </c>
      <c r="S15" s="36">
        <v>9</v>
      </c>
      <c r="T15" s="34">
        <v>7</v>
      </c>
      <c r="U15" s="35">
        <v>7</v>
      </c>
      <c r="V15" s="35">
        <v>7</v>
      </c>
      <c r="W15" s="35">
        <v>7</v>
      </c>
      <c r="X15" s="35">
        <v>7</v>
      </c>
      <c r="Y15" s="35">
        <v>7</v>
      </c>
      <c r="Z15" s="35">
        <v>7</v>
      </c>
      <c r="AA15" s="36">
        <v>7</v>
      </c>
    </row>
    <row r="16" spans="1:27" ht="12.75">
      <c r="A16" s="132"/>
      <c r="B16" s="30">
        <v>13</v>
      </c>
      <c r="C16" s="22"/>
      <c r="D16" s="34">
        <v>8</v>
      </c>
      <c r="E16" s="35">
        <v>8</v>
      </c>
      <c r="F16" s="35">
        <v>8</v>
      </c>
      <c r="G16" s="35">
        <v>8</v>
      </c>
      <c r="H16" s="35">
        <v>8</v>
      </c>
      <c r="I16" s="35">
        <v>8</v>
      </c>
      <c r="J16" s="35">
        <v>8</v>
      </c>
      <c r="K16" s="36">
        <v>8</v>
      </c>
      <c r="L16" s="35">
        <v>9</v>
      </c>
      <c r="M16" s="35">
        <v>9</v>
      </c>
      <c r="N16" s="35">
        <v>9</v>
      </c>
      <c r="O16" s="35">
        <v>9</v>
      </c>
      <c r="P16" s="35">
        <v>9</v>
      </c>
      <c r="Q16" s="35">
        <v>9</v>
      </c>
      <c r="R16" s="35">
        <v>9</v>
      </c>
      <c r="S16" s="36">
        <v>9</v>
      </c>
      <c r="T16" s="34">
        <v>7</v>
      </c>
      <c r="U16" s="35">
        <v>7</v>
      </c>
      <c r="V16" s="35">
        <v>7</v>
      </c>
      <c r="W16" s="35">
        <v>7</v>
      </c>
      <c r="X16" s="35">
        <v>7</v>
      </c>
      <c r="Y16" s="35">
        <v>7</v>
      </c>
      <c r="Z16" s="35">
        <v>7</v>
      </c>
      <c r="AA16" s="36">
        <v>7</v>
      </c>
    </row>
    <row r="17" spans="1:27" ht="12.75">
      <c r="A17" s="132"/>
      <c r="B17" s="30">
        <v>14</v>
      </c>
      <c r="C17" s="22"/>
      <c r="D17" s="34">
        <v>8</v>
      </c>
      <c r="E17" s="35">
        <v>8</v>
      </c>
      <c r="F17" s="35">
        <v>8</v>
      </c>
      <c r="G17" s="35">
        <v>8</v>
      </c>
      <c r="H17" s="35">
        <v>8</v>
      </c>
      <c r="I17" s="35">
        <v>8</v>
      </c>
      <c r="J17" s="35">
        <v>8</v>
      </c>
      <c r="K17" s="36">
        <v>8</v>
      </c>
      <c r="L17" s="35">
        <v>9</v>
      </c>
      <c r="M17" s="35">
        <v>9</v>
      </c>
      <c r="N17" s="35">
        <v>9</v>
      </c>
      <c r="O17" s="35">
        <v>9</v>
      </c>
      <c r="P17" s="35">
        <v>9</v>
      </c>
      <c r="Q17" s="35">
        <v>9</v>
      </c>
      <c r="R17" s="35">
        <v>9</v>
      </c>
      <c r="S17" s="36">
        <v>9</v>
      </c>
      <c r="T17" s="34">
        <v>7</v>
      </c>
      <c r="U17" s="35">
        <v>7</v>
      </c>
      <c r="V17" s="35">
        <v>7</v>
      </c>
      <c r="W17" s="35">
        <v>7</v>
      </c>
      <c r="X17" s="35">
        <v>7</v>
      </c>
      <c r="Y17" s="35">
        <v>7</v>
      </c>
      <c r="Z17" s="35">
        <v>7</v>
      </c>
      <c r="AA17" s="36">
        <v>7</v>
      </c>
    </row>
    <row r="18" spans="1:27" ht="12.75">
      <c r="A18" s="132"/>
      <c r="B18" s="30">
        <v>15</v>
      </c>
      <c r="C18" s="22"/>
      <c r="D18" s="34">
        <v>8</v>
      </c>
      <c r="E18" s="35">
        <v>8</v>
      </c>
      <c r="F18" s="35">
        <v>8</v>
      </c>
      <c r="G18" s="35">
        <v>8</v>
      </c>
      <c r="H18" s="35">
        <v>8</v>
      </c>
      <c r="I18" s="35">
        <v>8</v>
      </c>
      <c r="J18" s="35">
        <v>8</v>
      </c>
      <c r="K18" s="36">
        <v>8</v>
      </c>
      <c r="L18" s="35">
        <v>9</v>
      </c>
      <c r="M18" s="35">
        <v>9</v>
      </c>
      <c r="N18" s="35">
        <v>9</v>
      </c>
      <c r="O18" s="35">
        <v>9</v>
      </c>
      <c r="P18" s="35">
        <v>9</v>
      </c>
      <c r="Q18" s="35">
        <v>9</v>
      </c>
      <c r="R18" s="35">
        <v>9</v>
      </c>
      <c r="S18" s="36">
        <v>9</v>
      </c>
      <c r="T18" s="34">
        <v>7</v>
      </c>
      <c r="U18" s="35">
        <v>7</v>
      </c>
      <c r="V18" s="35">
        <v>7</v>
      </c>
      <c r="W18" s="35">
        <v>7</v>
      </c>
      <c r="X18" s="35">
        <v>7</v>
      </c>
      <c r="Y18" s="35">
        <v>7</v>
      </c>
      <c r="Z18" s="35">
        <v>7</v>
      </c>
      <c r="AA18" s="36">
        <v>7</v>
      </c>
    </row>
    <row r="19" spans="1:27" ht="13.5" thickBot="1">
      <c r="A19" s="132"/>
      <c r="B19" s="30">
        <v>16</v>
      </c>
      <c r="C19" s="22"/>
      <c r="D19" s="39">
        <v>8</v>
      </c>
      <c r="E19" s="37">
        <v>8</v>
      </c>
      <c r="F19" s="37">
        <v>8</v>
      </c>
      <c r="G19" s="37">
        <v>8</v>
      </c>
      <c r="H19" s="37">
        <v>8</v>
      </c>
      <c r="I19" s="37">
        <v>8</v>
      </c>
      <c r="J19" s="37">
        <v>8</v>
      </c>
      <c r="K19" s="38">
        <v>8</v>
      </c>
      <c r="L19" s="37">
        <v>9</v>
      </c>
      <c r="M19" s="37">
        <v>9</v>
      </c>
      <c r="N19" s="37">
        <v>9</v>
      </c>
      <c r="O19" s="37">
        <v>9</v>
      </c>
      <c r="P19" s="37">
        <v>9</v>
      </c>
      <c r="Q19" s="37">
        <v>9</v>
      </c>
      <c r="R19" s="37">
        <v>9</v>
      </c>
      <c r="S19" s="38">
        <v>9</v>
      </c>
      <c r="T19" s="39">
        <v>7</v>
      </c>
      <c r="U19" s="37">
        <v>7</v>
      </c>
      <c r="V19" s="37">
        <v>7</v>
      </c>
      <c r="W19" s="37">
        <v>7</v>
      </c>
      <c r="X19" s="37">
        <v>7</v>
      </c>
      <c r="Y19" s="37">
        <v>7</v>
      </c>
      <c r="Z19" s="37">
        <v>7</v>
      </c>
      <c r="AA19" s="38">
        <v>7</v>
      </c>
    </row>
    <row r="20" spans="1:27" ht="12.75">
      <c r="A20" s="132"/>
      <c r="B20" s="30">
        <v>17</v>
      </c>
      <c r="C20" s="22"/>
      <c r="D20" s="31">
        <v>2</v>
      </c>
      <c r="E20" s="32">
        <v>2</v>
      </c>
      <c r="F20" s="32">
        <v>2</v>
      </c>
      <c r="G20" s="32">
        <v>2</v>
      </c>
      <c r="H20" s="32">
        <v>2</v>
      </c>
      <c r="I20" s="32">
        <v>2</v>
      </c>
      <c r="J20" s="32">
        <v>2</v>
      </c>
      <c r="K20" s="33">
        <v>2</v>
      </c>
      <c r="L20" s="35">
        <v>3</v>
      </c>
      <c r="M20" s="35">
        <v>3</v>
      </c>
      <c r="N20" s="35">
        <v>3</v>
      </c>
      <c r="O20" s="35">
        <v>3</v>
      </c>
      <c r="P20" s="35">
        <v>3</v>
      </c>
      <c r="Q20" s="35">
        <v>3</v>
      </c>
      <c r="R20" s="35">
        <v>3</v>
      </c>
      <c r="S20" s="36">
        <v>3</v>
      </c>
      <c r="T20" s="31">
        <v>1</v>
      </c>
      <c r="U20" s="32">
        <v>1</v>
      </c>
      <c r="V20" s="32">
        <v>1</v>
      </c>
      <c r="W20" s="32">
        <v>1</v>
      </c>
      <c r="X20" s="32">
        <v>1</v>
      </c>
      <c r="Y20" s="32">
        <v>1</v>
      </c>
      <c r="Z20" s="32">
        <v>1</v>
      </c>
      <c r="AA20" s="33">
        <v>1</v>
      </c>
    </row>
    <row r="21" spans="1:27" ht="12.75">
      <c r="A21" s="132"/>
      <c r="B21" s="30">
        <v>18</v>
      </c>
      <c r="C21" s="22"/>
      <c r="D21" s="34">
        <v>2</v>
      </c>
      <c r="E21" s="35">
        <v>2</v>
      </c>
      <c r="F21" s="35">
        <v>2</v>
      </c>
      <c r="G21" s="35">
        <v>2</v>
      </c>
      <c r="H21" s="35">
        <v>2</v>
      </c>
      <c r="I21" s="35">
        <v>2</v>
      </c>
      <c r="J21" s="35">
        <v>2</v>
      </c>
      <c r="K21" s="36">
        <v>2</v>
      </c>
      <c r="L21" s="35">
        <v>3</v>
      </c>
      <c r="M21" s="35">
        <v>3</v>
      </c>
      <c r="N21" s="35">
        <v>3</v>
      </c>
      <c r="O21" s="35">
        <v>3</v>
      </c>
      <c r="P21" s="35">
        <v>3</v>
      </c>
      <c r="Q21" s="35">
        <v>3</v>
      </c>
      <c r="R21" s="35">
        <v>3</v>
      </c>
      <c r="S21" s="36">
        <v>3</v>
      </c>
      <c r="T21" s="34">
        <v>1</v>
      </c>
      <c r="U21" s="35">
        <v>1</v>
      </c>
      <c r="V21" s="35">
        <v>1</v>
      </c>
      <c r="W21" s="35">
        <v>1</v>
      </c>
      <c r="X21" s="35">
        <v>1</v>
      </c>
      <c r="Y21" s="35">
        <v>1</v>
      </c>
      <c r="Z21" s="35">
        <v>1</v>
      </c>
      <c r="AA21" s="36">
        <v>1</v>
      </c>
    </row>
    <row r="22" spans="1:27" ht="12.75">
      <c r="A22" s="132"/>
      <c r="B22" s="30">
        <v>19</v>
      </c>
      <c r="C22" s="22"/>
      <c r="D22" s="34">
        <v>2</v>
      </c>
      <c r="E22" s="35">
        <v>2</v>
      </c>
      <c r="F22" s="35">
        <v>2</v>
      </c>
      <c r="G22" s="35">
        <v>2</v>
      </c>
      <c r="H22" s="35">
        <v>2</v>
      </c>
      <c r="I22" s="35">
        <v>2</v>
      </c>
      <c r="J22" s="35">
        <v>2</v>
      </c>
      <c r="K22" s="36">
        <v>2</v>
      </c>
      <c r="L22" s="35">
        <v>3</v>
      </c>
      <c r="M22" s="35">
        <v>3</v>
      </c>
      <c r="N22" s="35">
        <v>3</v>
      </c>
      <c r="O22" s="35">
        <v>3</v>
      </c>
      <c r="P22" s="35">
        <v>3</v>
      </c>
      <c r="Q22" s="35">
        <v>3</v>
      </c>
      <c r="R22" s="35">
        <v>3</v>
      </c>
      <c r="S22" s="36">
        <v>3</v>
      </c>
      <c r="T22" s="34">
        <v>1</v>
      </c>
      <c r="U22" s="35">
        <v>1</v>
      </c>
      <c r="V22" s="35">
        <v>1</v>
      </c>
      <c r="W22" s="35">
        <v>1</v>
      </c>
      <c r="X22" s="35">
        <v>1</v>
      </c>
      <c r="Y22" s="35">
        <v>1</v>
      </c>
      <c r="Z22" s="35">
        <v>1</v>
      </c>
      <c r="AA22" s="36">
        <v>1</v>
      </c>
    </row>
    <row r="23" spans="1:27" ht="12.75">
      <c r="A23" s="132"/>
      <c r="B23" s="30">
        <v>20</v>
      </c>
      <c r="C23" s="22"/>
      <c r="D23" s="34">
        <v>2</v>
      </c>
      <c r="E23" s="35">
        <v>2</v>
      </c>
      <c r="F23" s="35">
        <v>2</v>
      </c>
      <c r="G23" s="35">
        <v>2</v>
      </c>
      <c r="H23" s="35">
        <v>2</v>
      </c>
      <c r="I23" s="35">
        <v>2</v>
      </c>
      <c r="J23" s="35">
        <v>2</v>
      </c>
      <c r="K23" s="36">
        <v>2</v>
      </c>
      <c r="L23" s="35">
        <v>3</v>
      </c>
      <c r="M23" s="35">
        <v>3</v>
      </c>
      <c r="N23" s="35">
        <v>3</v>
      </c>
      <c r="O23" s="35">
        <v>3</v>
      </c>
      <c r="P23" s="35">
        <v>3</v>
      </c>
      <c r="Q23" s="35">
        <v>3</v>
      </c>
      <c r="R23" s="35">
        <v>3</v>
      </c>
      <c r="S23" s="36">
        <v>3</v>
      </c>
      <c r="T23" s="34">
        <v>1</v>
      </c>
      <c r="U23" s="35">
        <v>1</v>
      </c>
      <c r="V23" s="35">
        <v>1</v>
      </c>
      <c r="W23" s="35">
        <v>1</v>
      </c>
      <c r="X23" s="35">
        <v>1</v>
      </c>
      <c r="Y23" s="35">
        <v>1</v>
      </c>
      <c r="Z23" s="35">
        <v>1</v>
      </c>
      <c r="AA23" s="36">
        <v>1</v>
      </c>
    </row>
    <row r="24" spans="1:27" ht="12.75">
      <c r="A24" s="132"/>
      <c r="B24" s="30">
        <v>21</v>
      </c>
      <c r="C24" s="20"/>
      <c r="D24" s="34">
        <v>2</v>
      </c>
      <c r="E24" s="35">
        <v>2</v>
      </c>
      <c r="F24" s="35">
        <v>2</v>
      </c>
      <c r="G24" s="35">
        <v>2</v>
      </c>
      <c r="H24" s="35">
        <v>2</v>
      </c>
      <c r="I24" s="35">
        <v>2</v>
      </c>
      <c r="J24" s="35">
        <v>2</v>
      </c>
      <c r="K24" s="36">
        <v>2</v>
      </c>
      <c r="L24" s="35">
        <v>3</v>
      </c>
      <c r="M24" s="35">
        <v>3</v>
      </c>
      <c r="N24" s="35">
        <v>3</v>
      </c>
      <c r="O24" s="35">
        <v>3</v>
      </c>
      <c r="P24" s="35">
        <v>3</v>
      </c>
      <c r="Q24" s="35">
        <v>3</v>
      </c>
      <c r="R24" s="35">
        <v>3</v>
      </c>
      <c r="S24" s="36">
        <v>3</v>
      </c>
      <c r="T24" s="34">
        <v>1</v>
      </c>
      <c r="U24" s="35">
        <v>1</v>
      </c>
      <c r="V24" s="35">
        <v>1</v>
      </c>
      <c r="W24" s="35">
        <v>1</v>
      </c>
      <c r="X24" s="35">
        <v>1</v>
      </c>
      <c r="Y24" s="35">
        <v>1</v>
      </c>
      <c r="Z24" s="35">
        <v>1</v>
      </c>
      <c r="AA24" s="36">
        <v>1</v>
      </c>
    </row>
    <row r="25" spans="1:27" ht="12.75">
      <c r="A25" s="132"/>
      <c r="B25" s="30">
        <v>22</v>
      </c>
      <c r="C25" s="20"/>
      <c r="D25" s="34">
        <v>2</v>
      </c>
      <c r="E25" s="35">
        <v>2</v>
      </c>
      <c r="F25" s="35">
        <v>2</v>
      </c>
      <c r="G25" s="35">
        <v>2</v>
      </c>
      <c r="H25" s="35">
        <v>2</v>
      </c>
      <c r="I25" s="35">
        <v>2</v>
      </c>
      <c r="J25" s="35">
        <v>2</v>
      </c>
      <c r="K25" s="36">
        <v>2</v>
      </c>
      <c r="L25" s="35">
        <v>3</v>
      </c>
      <c r="M25" s="35">
        <v>3</v>
      </c>
      <c r="N25" s="35">
        <v>3</v>
      </c>
      <c r="O25" s="35">
        <v>3</v>
      </c>
      <c r="P25" s="35">
        <v>3</v>
      </c>
      <c r="Q25" s="35">
        <v>3</v>
      </c>
      <c r="R25" s="35">
        <v>3</v>
      </c>
      <c r="S25" s="36">
        <v>3</v>
      </c>
      <c r="T25" s="34">
        <v>1</v>
      </c>
      <c r="U25" s="35">
        <v>1</v>
      </c>
      <c r="V25" s="35">
        <v>1</v>
      </c>
      <c r="W25" s="35">
        <v>1</v>
      </c>
      <c r="X25" s="35">
        <v>1</v>
      </c>
      <c r="Y25" s="35">
        <v>1</v>
      </c>
      <c r="Z25" s="35">
        <v>1</v>
      </c>
      <c r="AA25" s="36">
        <v>1</v>
      </c>
    </row>
    <row r="26" spans="1:27" ht="12.75">
      <c r="A26" s="132"/>
      <c r="B26" s="30">
        <v>23</v>
      </c>
      <c r="C26" s="20"/>
      <c r="D26" s="34">
        <v>2</v>
      </c>
      <c r="E26" s="35">
        <v>2</v>
      </c>
      <c r="F26" s="35">
        <v>2</v>
      </c>
      <c r="G26" s="35">
        <v>2</v>
      </c>
      <c r="H26" s="35">
        <v>2</v>
      </c>
      <c r="I26" s="35">
        <v>2</v>
      </c>
      <c r="J26" s="35">
        <v>2</v>
      </c>
      <c r="K26" s="36">
        <v>2</v>
      </c>
      <c r="L26" s="35">
        <v>3</v>
      </c>
      <c r="M26" s="35">
        <v>3</v>
      </c>
      <c r="N26" s="35">
        <v>3</v>
      </c>
      <c r="O26" s="35">
        <v>3</v>
      </c>
      <c r="P26" s="35">
        <v>3</v>
      </c>
      <c r="Q26" s="35">
        <v>3</v>
      </c>
      <c r="R26" s="35">
        <v>3</v>
      </c>
      <c r="S26" s="36">
        <v>3</v>
      </c>
      <c r="T26" s="34">
        <v>1</v>
      </c>
      <c r="U26" s="35">
        <v>1</v>
      </c>
      <c r="V26" s="35">
        <v>1</v>
      </c>
      <c r="W26" s="35">
        <v>1</v>
      </c>
      <c r="X26" s="35">
        <v>1</v>
      </c>
      <c r="Y26" s="35">
        <v>1</v>
      </c>
      <c r="Z26" s="35">
        <v>1</v>
      </c>
      <c r="AA26" s="36">
        <v>1</v>
      </c>
    </row>
    <row r="27" spans="1:27" ht="13.5" thickBot="1">
      <c r="A27" s="132"/>
      <c r="B27" s="30">
        <v>24</v>
      </c>
      <c r="C27" s="20"/>
      <c r="D27" s="39">
        <v>2</v>
      </c>
      <c r="E27" s="37">
        <v>2</v>
      </c>
      <c r="F27" s="37">
        <v>2</v>
      </c>
      <c r="G27" s="37">
        <v>2</v>
      </c>
      <c r="H27" s="37">
        <v>2</v>
      </c>
      <c r="I27" s="37">
        <v>2</v>
      </c>
      <c r="J27" s="37">
        <v>2</v>
      </c>
      <c r="K27" s="38">
        <v>2</v>
      </c>
      <c r="L27" s="37">
        <v>3</v>
      </c>
      <c r="M27" s="37">
        <v>3</v>
      </c>
      <c r="N27" s="37">
        <v>3</v>
      </c>
      <c r="O27" s="37">
        <v>3</v>
      </c>
      <c r="P27" s="37">
        <v>3</v>
      </c>
      <c r="Q27" s="37">
        <v>3</v>
      </c>
      <c r="R27" s="37">
        <v>3</v>
      </c>
      <c r="S27" s="38">
        <v>3</v>
      </c>
      <c r="T27" s="39">
        <v>1</v>
      </c>
      <c r="U27" s="37">
        <v>1</v>
      </c>
      <c r="V27" s="37">
        <v>1</v>
      </c>
      <c r="W27" s="37">
        <v>1</v>
      </c>
      <c r="X27" s="37">
        <v>1</v>
      </c>
      <c r="Y27" s="37">
        <v>1</v>
      </c>
      <c r="Z27" s="37">
        <v>1</v>
      </c>
      <c r="AA27" s="38">
        <v>1</v>
      </c>
    </row>
  </sheetData>
  <sheetProtection password="CCAF" sheet="1"/>
  <mergeCells count="1">
    <mergeCell ref="A3:A2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N31"/>
  <sheetViews>
    <sheetView zoomScalePageLayoutView="0" workbookViewId="0" topLeftCell="A1">
      <selection activeCell="E24" sqref="E24"/>
    </sheetView>
  </sheetViews>
  <sheetFormatPr defaultColWidth="9.00390625" defaultRowHeight="12.75"/>
  <sheetData>
    <row r="1" spans="1:3" ht="12.75">
      <c r="A1">
        <v>1</v>
      </c>
      <c r="B1" t="s">
        <v>77</v>
      </c>
      <c r="C1" s="49" t="s">
        <v>28</v>
      </c>
    </row>
    <row r="2" spans="1:3" ht="12.75">
      <c r="A2">
        <v>2</v>
      </c>
      <c r="B2" t="s">
        <v>78</v>
      </c>
      <c r="C2" s="49" t="s">
        <v>64</v>
      </c>
    </row>
    <row r="3" spans="1:3" ht="12.75">
      <c r="A3">
        <v>3</v>
      </c>
      <c r="B3" t="s">
        <v>79</v>
      </c>
      <c r="C3" s="49" t="s">
        <v>68</v>
      </c>
    </row>
    <row r="4" spans="1:3" ht="12.75">
      <c r="A4">
        <v>4</v>
      </c>
      <c r="B4" t="s">
        <v>80</v>
      </c>
      <c r="C4" s="49" t="s">
        <v>69</v>
      </c>
    </row>
    <row r="5" spans="1:3" ht="12.75">
      <c r="A5">
        <v>5</v>
      </c>
      <c r="B5" t="s">
        <v>81</v>
      </c>
      <c r="C5" s="49" t="s">
        <v>70</v>
      </c>
    </row>
    <row r="6" spans="1:3" ht="12.75">
      <c r="A6">
        <v>6</v>
      </c>
      <c r="B6" t="s">
        <v>82</v>
      </c>
      <c r="C6" s="49" t="s">
        <v>71</v>
      </c>
    </row>
    <row r="7" spans="1:3" ht="12.75">
      <c r="A7">
        <v>7</v>
      </c>
      <c r="B7" t="s">
        <v>83</v>
      </c>
      <c r="C7" s="49" t="s">
        <v>72</v>
      </c>
    </row>
    <row r="8" spans="1:3" ht="12.75">
      <c r="A8">
        <v>8</v>
      </c>
      <c r="B8" t="s">
        <v>84</v>
      </c>
      <c r="C8" s="49" t="s">
        <v>73</v>
      </c>
    </row>
    <row r="9" spans="1:3" ht="12.75">
      <c r="A9">
        <v>9</v>
      </c>
      <c r="B9" t="s">
        <v>85</v>
      </c>
      <c r="C9" s="49" t="s">
        <v>74</v>
      </c>
    </row>
    <row r="16" spans="2:14" ht="12.75">
      <c r="B16" s="123"/>
      <c r="C16" s="123"/>
      <c r="D16" s="123"/>
      <c r="E16" s="123"/>
      <c r="F16" s="123"/>
      <c r="G16" s="123"/>
      <c r="H16" s="123"/>
      <c r="I16" s="123"/>
      <c r="J16" s="123"/>
      <c r="K16" s="123"/>
      <c r="L16" s="123"/>
      <c r="M16" s="123"/>
      <c r="N16" s="123"/>
    </row>
    <row r="17" spans="2:14" ht="12.75">
      <c r="B17" s="123"/>
      <c r="C17" s="123"/>
      <c r="D17" s="123"/>
      <c r="E17" s="123"/>
      <c r="F17" s="123"/>
      <c r="G17" s="123"/>
      <c r="H17" s="123"/>
      <c r="I17" s="123"/>
      <c r="J17" s="123"/>
      <c r="K17" s="123"/>
      <c r="L17" s="123"/>
      <c r="M17" s="123"/>
      <c r="N17" s="123"/>
    </row>
    <row r="18" spans="2:14" ht="12.75">
      <c r="B18" s="123"/>
      <c r="C18" s="123"/>
      <c r="D18" s="123"/>
      <c r="E18" s="123"/>
      <c r="F18" s="123"/>
      <c r="G18" s="123"/>
      <c r="H18" s="123"/>
      <c r="I18" s="123"/>
      <c r="J18" s="123"/>
      <c r="K18" s="123"/>
      <c r="L18" s="123"/>
      <c r="M18" s="123"/>
      <c r="N18" s="123"/>
    </row>
    <row r="19" spans="2:14" ht="12.75">
      <c r="B19" s="123"/>
      <c r="C19" s="123"/>
      <c r="D19" s="123"/>
      <c r="E19" s="123"/>
      <c r="F19" s="123"/>
      <c r="G19" s="123"/>
      <c r="H19" s="123"/>
      <c r="I19" s="123"/>
      <c r="J19" s="123"/>
      <c r="K19" s="123"/>
      <c r="L19" s="123"/>
      <c r="M19" s="123"/>
      <c r="N19" s="123"/>
    </row>
    <row r="20" spans="2:14" ht="12.75">
      <c r="B20" s="123"/>
      <c r="C20" s="123"/>
      <c r="D20" s="123"/>
      <c r="E20" s="123"/>
      <c r="F20" s="123"/>
      <c r="G20" s="123"/>
      <c r="H20" s="123"/>
      <c r="I20" s="123"/>
      <c r="J20" s="123"/>
      <c r="K20" s="123"/>
      <c r="L20" s="123"/>
      <c r="M20" s="123"/>
      <c r="N20" s="123"/>
    </row>
    <row r="21" spans="2:14" ht="12.75">
      <c r="B21" s="123"/>
      <c r="C21" s="123"/>
      <c r="D21" s="123"/>
      <c r="E21" s="123"/>
      <c r="F21" s="123"/>
      <c r="G21" s="123"/>
      <c r="H21" s="123"/>
      <c r="I21" s="123"/>
      <c r="J21" s="123"/>
      <c r="K21" s="123"/>
      <c r="L21" s="123"/>
      <c r="M21" s="123"/>
      <c r="N21" s="123"/>
    </row>
    <row r="22" spans="2:14" ht="12.75">
      <c r="B22" s="123"/>
      <c r="C22" s="123"/>
      <c r="D22" s="123"/>
      <c r="E22" s="123"/>
      <c r="F22" s="123"/>
      <c r="G22" s="123"/>
      <c r="H22" s="123"/>
      <c r="I22" s="123"/>
      <c r="J22" s="123"/>
      <c r="K22" s="123"/>
      <c r="L22" s="123"/>
      <c r="M22" s="123"/>
      <c r="N22" s="123"/>
    </row>
    <row r="23" spans="2:14" ht="12.75">
      <c r="B23" s="123"/>
      <c r="C23" s="123"/>
      <c r="D23" s="123"/>
      <c r="E23" s="123"/>
      <c r="F23" s="123"/>
      <c r="G23" s="123"/>
      <c r="H23" s="123"/>
      <c r="I23" s="123"/>
      <c r="J23" s="123"/>
      <c r="K23" s="123"/>
      <c r="L23" s="123"/>
      <c r="M23" s="123"/>
      <c r="N23" s="123"/>
    </row>
    <row r="24" spans="2:14" ht="12.75">
      <c r="B24" s="123"/>
      <c r="C24" s="123"/>
      <c r="D24" s="123"/>
      <c r="E24" s="123"/>
      <c r="F24" s="123"/>
      <c r="G24" s="123"/>
      <c r="H24" s="123"/>
      <c r="I24" s="123"/>
      <c r="J24" s="123"/>
      <c r="K24" s="123"/>
      <c r="L24" s="123"/>
      <c r="M24" s="123"/>
      <c r="N24" s="123"/>
    </row>
    <row r="25" spans="2:14" ht="12.75">
      <c r="B25" s="123"/>
      <c r="C25" s="123"/>
      <c r="D25" s="123"/>
      <c r="E25" s="123"/>
      <c r="F25" s="123"/>
      <c r="G25" s="123"/>
      <c r="H25" s="123"/>
      <c r="I25" s="123"/>
      <c r="J25" s="123"/>
      <c r="K25" s="123"/>
      <c r="L25" s="123"/>
      <c r="M25" s="123"/>
      <c r="N25" s="123"/>
    </row>
    <row r="26" spans="2:14" ht="12.75">
      <c r="B26" s="123"/>
      <c r="C26" s="123"/>
      <c r="D26" s="123"/>
      <c r="E26" s="123"/>
      <c r="F26" s="123"/>
      <c r="G26" s="123"/>
      <c r="H26" s="123"/>
      <c r="I26" s="123"/>
      <c r="J26" s="123"/>
      <c r="K26" s="123"/>
      <c r="L26" s="123"/>
      <c r="M26" s="123"/>
      <c r="N26" s="123"/>
    </row>
    <row r="27" spans="2:14" ht="12.75">
      <c r="B27" s="123"/>
      <c r="C27" s="123"/>
      <c r="D27" s="123"/>
      <c r="E27" s="123"/>
      <c r="F27" s="123"/>
      <c r="G27" s="123"/>
      <c r="H27" s="123"/>
      <c r="I27" s="123"/>
      <c r="J27" s="123"/>
      <c r="K27" s="123"/>
      <c r="L27" s="123"/>
      <c r="M27" s="123"/>
      <c r="N27" s="123"/>
    </row>
    <row r="28" spans="2:14" ht="12.75">
      <c r="B28" s="123"/>
      <c r="C28" s="123"/>
      <c r="D28" s="123"/>
      <c r="E28" s="123"/>
      <c r="F28" s="123"/>
      <c r="G28" s="123"/>
      <c r="H28" s="123"/>
      <c r="I28" s="123"/>
      <c r="J28" s="123"/>
      <c r="K28" s="123"/>
      <c r="L28" s="123"/>
      <c r="M28" s="123"/>
      <c r="N28" s="123"/>
    </row>
    <row r="29" spans="2:14" ht="12.75">
      <c r="B29" s="123"/>
      <c r="C29" s="123"/>
      <c r="D29" s="123"/>
      <c r="E29" s="123"/>
      <c r="F29" s="123"/>
      <c r="G29" s="123"/>
      <c r="H29" s="123"/>
      <c r="I29" s="123"/>
      <c r="J29" s="123"/>
      <c r="K29" s="123"/>
      <c r="L29" s="123"/>
      <c r="M29" s="123"/>
      <c r="N29" s="123"/>
    </row>
    <row r="30" spans="2:14" ht="12.75">
      <c r="B30" s="123"/>
      <c r="C30" s="123"/>
      <c r="D30" s="123"/>
      <c r="E30" s="123"/>
      <c r="F30" s="123"/>
      <c r="G30" s="123"/>
      <c r="H30" s="123"/>
      <c r="I30" s="123"/>
      <c r="J30" s="123"/>
      <c r="K30" s="123"/>
      <c r="L30" s="123"/>
      <c r="M30" s="123"/>
      <c r="N30" s="123"/>
    </row>
    <row r="31" spans="2:14" ht="12.75">
      <c r="B31" s="123"/>
      <c r="C31" s="123"/>
      <c r="D31" s="123"/>
      <c r="E31" s="123"/>
      <c r="F31" s="123"/>
      <c r="G31" s="123"/>
      <c r="H31" s="123"/>
      <c r="I31" s="123"/>
      <c r="J31" s="123"/>
      <c r="K31" s="123"/>
      <c r="L31" s="123"/>
      <c r="M31" s="123"/>
      <c r="N31" s="123"/>
    </row>
  </sheetData>
  <sheetProtection/>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D1:H36"/>
  <sheetViews>
    <sheetView zoomScalePageLayoutView="0" workbookViewId="0" topLeftCell="B8">
      <selection activeCell="I19" sqref="I19"/>
    </sheetView>
  </sheetViews>
  <sheetFormatPr defaultColWidth="9.00390625" defaultRowHeight="12.75"/>
  <sheetData>
    <row r="1" spans="4:8" ht="12.75">
      <c r="D1" t="s">
        <v>61</v>
      </c>
      <c r="E1" t="s">
        <v>62</v>
      </c>
      <c r="G1" t="s">
        <v>63</v>
      </c>
      <c r="H1">
        <v>1</v>
      </c>
    </row>
    <row r="2" spans="4:5" ht="12.75">
      <c r="D2" s="42">
        <f>Баллы!D64</f>
        <v>5</v>
      </c>
      <c r="E2" s="42">
        <f>Баллы!E64</f>
        <v>0</v>
      </c>
    </row>
    <row r="3" spans="4:5" ht="12.75">
      <c r="D3">
        <f>D$2-4</f>
        <v>1</v>
      </c>
      <c r="E3">
        <f>E2</f>
        <v>0</v>
      </c>
    </row>
    <row r="4" spans="4:5" ht="12.75">
      <c r="D4">
        <f>D$2-4</f>
        <v>1</v>
      </c>
      <c r="E4">
        <f>E2+H$1</f>
        <v>1</v>
      </c>
    </row>
    <row r="5" spans="4:5" ht="12.75">
      <c r="D5">
        <f>D$2-4</f>
        <v>1</v>
      </c>
      <c r="E5">
        <f>E4+H$1</f>
        <v>2</v>
      </c>
    </row>
    <row r="6" spans="4:5" ht="12.75">
      <c r="D6">
        <f>D$2-4</f>
        <v>1</v>
      </c>
      <c r="E6">
        <f>E5+H$1</f>
        <v>3</v>
      </c>
    </row>
    <row r="7" spans="4:5" ht="12.75">
      <c r="D7">
        <f>D$2-4</f>
        <v>1</v>
      </c>
      <c r="E7">
        <f>E6+H$1</f>
        <v>4</v>
      </c>
    </row>
    <row r="8" spans="4:5" ht="12.75">
      <c r="D8">
        <f>D7</f>
        <v>1</v>
      </c>
      <c r="E8">
        <f>E7</f>
        <v>4</v>
      </c>
    </row>
    <row r="9" spans="4:5" ht="12.75">
      <c r="D9">
        <f aca="true" t="shared" si="0" ref="D9:D16">D8+H$1</f>
        <v>2</v>
      </c>
      <c r="E9">
        <f aca="true" t="shared" si="1" ref="E9:E16">E$2+4</f>
        <v>4</v>
      </c>
    </row>
    <row r="10" spans="4:5" ht="12.75">
      <c r="D10">
        <f t="shared" si="0"/>
        <v>3</v>
      </c>
      <c r="E10">
        <f t="shared" si="1"/>
        <v>4</v>
      </c>
    </row>
    <row r="11" spans="4:5" ht="12.75">
      <c r="D11">
        <f t="shared" si="0"/>
        <v>4</v>
      </c>
      <c r="E11">
        <f t="shared" si="1"/>
        <v>4</v>
      </c>
    </row>
    <row r="12" spans="4:5" ht="12.75">
      <c r="D12">
        <f t="shared" si="0"/>
        <v>5</v>
      </c>
      <c r="E12">
        <f t="shared" si="1"/>
        <v>4</v>
      </c>
    </row>
    <row r="13" spans="4:5" ht="12.75">
      <c r="D13">
        <f t="shared" si="0"/>
        <v>6</v>
      </c>
      <c r="E13">
        <f t="shared" si="1"/>
        <v>4</v>
      </c>
    </row>
    <row r="14" spans="4:5" ht="12.75">
      <c r="D14">
        <f t="shared" si="0"/>
        <v>7</v>
      </c>
      <c r="E14">
        <f t="shared" si="1"/>
        <v>4</v>
      </c>
    </row>
    <row r="15" spans="4:5" ht="12.75">
      <c r="D15">
        <f t="shared" si="0"/>
        <v>8</v>
      </c>
      <c r="E15">
        <f t="shared" si="1"/>
        <v>4</v>
      </c>
    </row>
    <row r="16" spans="4:5" ht="12.75">
      <c r="D16">
        <f t="shared" si="0"/>
        <v>9</v>
      </c>
      <c r="E16">
        <f t="shared" si="1"/>
        <v>4</v>
      </c>
    </row>
    <row r="17" spans="4:5" ht="12.75">
      <c r="D17">
        <f aca="true" t="shared" si="2" ref="D17:D24">D$16</f>
        <v>9</v>
      </c>
      <c r="E17">
        <f aca="true" t="shared" si="3" ref="E17:E24">E16-H$1</f>
        <v>3</v>
      </c>
    </row>
    <row r="18" spans="4:5" ht="12.75">
      <c r="D18">
        <f t="shared" si="2"/>
        <v>9</v>
      </c>
      <c r="E18">
        <f t="shared" si="3"/>
        <v>2</v>
      </c>
    </row>
    <row r="19" spans="4:5" ht="12.75">
      <c r="D19">
        <f t="shared" si="2"/>
        <v>9</v>
      </c>
      <c r="E19">
        <f t="shared" si="3"/>
        <v>1</v>
      </c>
    </row>
    <row r="20" spans="4:5" ht="12.75">
      <c r="D20">
        <f t="shared" si="2"/>
        <v>9</v>
      </c>
      <c r="E20">
        <f t="shared" si="3"/>
        <v>0</v>
      </c>
    </row>
    <row r="21" spans="4:5" ht="12.75">
      <c r="D21">
        <f t="shared" si="2"/>
        <v>9</v>
      </c>
      <c r="E21">
        <f t="shared" si="3"/>
        <v>-1</v>
      </c>
    </row>
    <row r="22" spans="4:5" ht="12.75">
      <c r="D22" s="20">
        <f t="shared" si="2"/>
        <v>9</v>
      </c>
      <c r="E22" s="20">
        <f t="shared" si="3"/>
        <v>-2</v>
      </c>
    </row>
    <row r="23" spans="4:5" ht="12.75">
      <c r="D23" s="20">
        <f t="shared" si="2"/>
        <v>9</v>
      </c>
      <c r="E23" s="20">
        <f t="shared" si="3"/>
        <v>-3</v>
      </c>
    </row>
    <row r="24" spans="4:5" ht="12.75">
      <c r="D24" s="41">
        <f t="shared" si="2"/>
        <v>9</v>
      </c>
      <c r="E24" s="41">
        <f t="shared" si="3"/>
        <v>-4</v>
      </c>
    </row>
    <row r="25" spans="4:5" ht="12.75">
      <c r="D25">
        <f aca="true" t="shared" si="4" ref="D25:D32">D24-H$1</f>
        <v>8</v>
      </c>
      <c r="E25">
        <f aca="true" t="shared" si="5" ref="E25:E32">E$2-4</f>
        <v>-4</v>
      </c>
    </row>
    <row r="26" spans="4:5" ht="12.75">
      <c r="D26">
        <f t="shared" si="4"/>
        <v>7</v>
      </c>
      <c r="E26">
        <f t="shared" si="5"/>
        <v>-4</v>
      </c>
    </row>
    <row r="27" spans="4:5" ht="12.75">
      <c r="D27">
        <f t="shared" si="4"/>
        <v>6</v>
      </c>
      <c r="E27">
        <f t="shared" si="5"/>
        <v>-4</v>
      </c>
    </row>
    <row r="28" spans="4:5" ht="12.75">
      <c r="D28">
        <f t="shared" si="4"/>
        <v>5</v>
      </c>
      <c r="E28">
        <f t="shared" si="5"/>
        <v>-4</v>
      </c>
    </row>
    <row r="29" spans="4:5" ht="12.75">
      <c r="D29">
        <f t="shared" si="4"/>
        <v>4</v>
      </c>
      <c r="E29">
        <f t="shared" si="5"/>
        <v>-4</v>
      </c>
    </row>
    <row r="30" spans="4:5" ht="12.75">
      <c r="D30">
        <f t="shared" si="4"/>
        <v>3</v>
      </c>
      <c r="E30">
        <f t="shared" si="5"/>
        <v>-4</v>
      </c>
    </row>
    <row r="31" spans="4:5" ht="12.75">
      <c r="D31">
        <f t="shared" si="4"/>
        <v>2</v>
      </c>
      <c r="E31">
        <f t="shared" si="5"/>
        <v>-4</v>
      </c>
    </row>
    <row r="32" spans="4:5" ht="12.75">
      <c r="D32">
        <f t="shared" si="4"/>
        <v>1</v>
      </c>
      <c r="E32">
        <f t="shared" si="5"/>
        <v>-4</v>
      </c>
    </row>
    <row r="33" spans="4:5" ht="12.75">
      <c r="D33" s="22">
        <f>D$2-4</f>
        <v>1</v>
      </c>
      <c r="E33" s="22">
        <f>E32+H$1</f>
        <v>-3</v>
      </c>
    </row>
    <row r="34" spans="4:5" ht="12.75">
      <c r="D34" s="22">
        <f>D$2-4</f>
        <v>1</v>
      </c>
      <c r="E34" s="22">
        <f>E33+H$1</f>
        <v>-2</v>
      </c>
    </row>
    <row r="35" spans="4:5" ht="12.75">
      <c r="D35" s="22">
        <f>D$2-4</f>
        <v>1</v>
      </c>
      <c r="E35" s="22">
        <f>E34+H$1</f>
        <v>-1</v>
      </c>
    </row>
    <row r="36" spans="4:5" ht="13.5" thickBot="1">
      <c r="D36" s="28">
        <f>D$2-4</f>
        <v>1</v>
      </c>
      <c r="E36" s="28">
        <f>E35+H$1</f>
        <v>0</v>
      </c>
    </row>
  </sheetData>
  <sheetProtection password="CCAF" sheet="1"/>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M35" sqref="M35"/>
    </sheetView>
  </sheetViews>
  <sheetFormatPr defaultColWidth="9.00390625" defaultRowHeight="12.75"/>
  <sheetData/>
  <sheetProtection password="CCAF" sheet="1"/>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G23"/>
  <sheetViews>
    <sheetView workbookViewId="0" topLeftCell="A1">
      <selection activeCell="AA23" sqref="AA23"/>
    </sheetView>
  </sheetViews>
  <sheetFormatPr defaultColWidth="9.00390625" defaultRowHeight="12.75"/>
  <cols>
    <col min="1" max="26" width="2.25390625" style="45" customWidth="1"/>
    <col min="27" max="16384" width="9.125" style="45" customWidth="1"/>
  </cols>
  <sheetData>
    <row r="1" spans="1:33" ht="12.75">
      <c r="A1" s="64"/>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47"/>
    </row>
    <row r="2" spans="1:33" ht="12.75">
      <c r="A2" s="66"/>
      <c r="B2" s="133" t="s">
        <v>87</v>
      </c>
      <c r="C2" s="133"/>
      <c r="D2" s="133"/>
      <c r="E2" s="133"/>
      <c r="F2" s="133"/>
      <c r="G2" s="133"/>
      <c r="H2" s="133"/>
      <c r="I2" s="133"/>
      <c r="J2" s="133"/>
      <c r="K2" s="133"/>
      <c r="L2" s="133"/>
      <c r="M2" s="133"/>
      <c r="N2" s="133"/>
      <c r="O2" s="133"/>
      <c r="P2" s="133"/>
      <c r="Q2" s="133"/>
      <c r="R2" s="133"/>
      <c r="S2" s="133"/>
      <c r="T2" s="133"/>
      <c r="U2" s="133"/>
      <c r="V2" s="133"/>
      <c r="W2" s="133"/>
      <c r="X2" s="133"/>
      <c r="Y2" s="133"/>
      <c r="Z2" s="47"/>
      <c r="AG2" s="47"/>
    </row>
    <row r="3" spans="1:33" ht="12.75">
      <c r="A3" s="66"/>
      <c r="B3" s="67"/>
      <c r="C3" s="67"/>
      <c r="D3" s="67"/>
      <c r="E3" s="67"/>
      <c r="F3" s="67"/>
      <c r="G3" s="67"/>
      <c r="H3" s="67"/>
      <c r="I3" s="67"/>
      <c r="J3" s="67"/>
      <c r="K3" s="67"/>
      <c r="L3" s="67"/>
      <c r="M3" s="67"/>
      <c r="N3" s="67"/>
      <c r="O3" s="67"/>
      <c r="P3" s="67"/>
      <c r="Q3" s="67"/>
      <c r="R3" s="67"/>
      <c r="S3" s="67"/>
      <c r="T3" s="67"/>
      <c r="U3" s="67"/>
      <c r="V3" s="67"/>
      <c r="W3" s="67"/>
      <c r="X3" s="67"/>
      <c r="Y3" s="67"/>
      <c r="Z3" s="47"/>
      <c r="AA3" s="124" t="s">
        <v>86</v>
      </c>
      <c r="AB3" s="148" t="e">
        <f>INDEX(Профессии!A1:B9,'Номер профессии'!AC6,2)</f>
        <v>#VALUE!</v>
      </c>
      <c r="AC3" s="148"/>
      <c r="AD3" s="148"/>
      <c r="AE3" s="148"/>
      <c r="AF3" s="148"/>
      <c r="AG3" s="47"/>
    </row>
    <row r="4" spans="1:33" ht="12.75">
      <c r="A4" s="66"/>
      <c r="B4" s="67"/>
      <c r="C4" s="67"/>
      <c r="D4" s="67"/>
      <c r="E4" s="67"/>
      <c r="F4" s="67"/>
      <c r="G4" s="67"/>
      <c r="H4" s="67"/>
      <c r="I4" s="67"/>
      <c r="J4" s="67"/>
      <c r="K4" s="67"/>
      <c r="L4" s="67"/>
      <c r="M4" s="67"/>
      <c r="N4" s="67"/>
      <c r="O4" s="67"/>
      <c r="P4" s="67"/>
      <c r="Q4" s="67"/>
      <c r="R4" s="67"/>
      <c r="S4" s="67"/>
      <c r="T4" s="67"/>
      <c r="U4" s="67"/>
      <c r="V4" s="67"/>
      <c r="W4" s="67"/>
      <c r="X4" s="67"/>
      <c r="Y4" s="67"/>
      <c r="Z4" s="67"/>
      <c r="AA4" s="149" t="e">
        <f>INDEX(Профессии!A1:C9,'Номер профессии'!AC6,3)</f>
        <v>#VALUE!</v>
      </c>
      <c r="AB4" s="149"/>
      <c r="AC4" s="149"/>
      <c r="AD4" s="149"/>
      <c r="AE4" s="149"/>
      <c r="AF4" s="149"/>
      <c r="AG4" s="47"/>
    </row>
    <row r="5" spans="1:33" ht="12.75">
      <c r="A5" s="66"/>
      <c r="B5" s="67"/>
      <c r="C5" s="67"/>
      <c r="D5" s="67"/>
      <c r="E5" s="67"/>
      <c r="F5" s="67"/>
      <c r="G5" s="67"/>
      <c r="H5" s="67"/>
      <c r="I5" s="67"/>
      <c r="J5" s="67"/>
      <c r="K5" s="67"/>
      <c r="L5" s="67"/>
      <c r="M5" s="67"/>
      <c r="N5" s="67"/>
      <c r="O5" s="67"/>
      <c r="P5" s="67"/>
      <c r="Q5" s="67"/>
      <c r="R5" s="67"/>
      <c r="S5" s="67"/>
      <c r="T5" s="67"/>
      <c r="U5" s="67"/>
      <c r="V5" s="67"/>
      <c r="W5" s="67"/>
      <c r="X5" s="67"/>
      <c r="Y5" s="67"/>
      <c r="Z5" s="67"/>
      <c r="AA5" s="149"/>
      <c r="AB5" s="149"/>
      <c r="AC5" s="149"/>
      <c r="AD5" s="149"/>
      <c r="AE5" s="149"/>
      <c r="AF5" s="149"/>
      <c r="AG5" s="47"/>
    </row>
    <row r="6" spans="1:33" ht="12.75">
      <c r="A6" s="66"/>
      <c r="B6" s="47"/>
      <c r="C6" s="67"/>
      <c r="D6" s="67"/>
      <c r="E6" s="67"/>
      <c r="F6" s="67"/>
      <c r="G6" s="67"/>
      <c r="H6" s="67"/>
      <c r="I6" s="67"/>
      <c r="J6" s="67"/>
      <c r="K6" s="67"/>
      <c r="L6" s="67"/>
      <c r="M6" s="67"/>
      <c r="N6" s="67"/>
      <c r="O6" s="67"/>
      <c r="P6" s="67"/>
      <c r="Q6" s="67"/>
      <c r="R6" s="67"/>
      <c r="S6" s="67"/>
      <c r="T6" s="67"/>
      <c r="U6" s="67"/>
      <c r="V6" s="67"/>
      <c r="W6" s="67"/>
      <c r="X6" s="67"/>
      <c r="Y6" s="67"/>
      <c r="Z6" s="67"/>
      <c r="AA6" s="149"/>
      <c r="AB6" s="149"/>
      <c r="AC6" s="149"/>
      <c r="AD6" s="149"/>
      <c r="AE6" s="149"/>
      <c r="AF6" s="149"/>
      <c r="AG6" s="47"/>
    </row>
    <row r="7" spans="1:33" ht="12.75">
      <c r="A7" s="66"/>
      <c r="B7" s="47"/>
      <c r="C7" s="67"/>
      <c r="D7" s="67"/>
      <c r="E7" s="67"/>
      <c r="F7" s="67"/>
      <c r="G7" s="67"/>
      <c r="H7" s="67"/>
      <c r="I7" s="67"/>
      <c r="J7" s="67"/>
      <c r="K7" s="67"/>
      <c r="L7" s="67"/>
      <c r="M7" s="67"/>
      <c r="N7" s="67"/>
      <c r="O7" s="67"/>
      <c r="P7" s="67"/>
      <c r="Q7" s="67"/>
      <c r="R7" s="67"/>
      <c r="S7" s="67"/>
      <c r="T7" s="67"/>
      <c r="U7" s="67"/>
      <c r="V7" s="67"/>
      <c r="W7" s="67"/>
      <c r="X7" s="67"/>
      <c r="Y7" s="67"/>
      <c r="Z7" s="67"/>
      <c r="AA7" s="149"/>
      <c r="AB7" s="149"/>
      <c r="AC7" s="149"/>
      <c r="AD7" s="149"/>
      <c r="AE7" s="149"/>
      <c r="AF7" s="149"/>
      <c r="AG7" s="47"/>
    </row>
    <row r="8" spans="1:33" ht="12.75">
      <c r="A8" s="66"/>
      <c r="B8" s="47"/>
      <c r="C8" s="67"/>
      <c r="D8" s="67"/>
      <c r="E8" s="67"/>
      <c r="F8" s="67"/>
      <c r="G8" s="67"/>
      <c r="H8" s="67"/>
      <c r="I8" s="67"/>
      <c r="J8" s="67"/>
      <c r="K8" s="67"/>
      <c r="L8" s="67"/>
      <c r="M8" s="67"/>
      <c r="N8" s="67"/>
      <c r="O8" s="67"/>
      <c r="P8" s="67"/>
      <c r="Q8" s="67"/>
      <c r="R8" s="67"/>
      <c r="S8" s="67"/>
      <c r="T8" s="67"/>
      <c r="U8" s="67"/>
      <c r="V8" s="67"/>
      <c r="W8" s="67"/>
      <c r="X8" s="67"/>
      <c r="Y8" s="67"/>
      <c r="Z8" s="67"/>
      <c r="AA8" s="149"/>
      <c r="AB8" s="149"/>
      <c r="AC8" s="149"/>
      <c r="AD8" s="149"/>
      <c r="AE8" s="149"/>
      <c r="AF8" s="149"/>
      <c r="AG8" s="47"/>
    </row>
    <row r="9" spans="1:33" ht="12.75">
      <c r="A9" s="66"/>
      <c r="B9" s="47"/>
      <c r="C9" s="67"/>
      <c r="D9" s="67"/>
      <c r="E9" s="67"/>
      <c r="F9" s="67"/>
      <c r="G9" s="67"/>
      <c r="H9" s="67"/>
      <c r="I9" s="67"/>
      <c r="J9" s="67"/>
      <c r="K9" s="67"/>
      <c r="L9" s="67"/>
      <c r="M9" s="67"/>
      <c r="N9" s="67"/>
      <c r="O9" s="67"/>
      <c r="P9" s="67"/>
      <c r="Q9" s="67"/>
      <c r="R9" s="67"/>
      <c r="S9" s="67"/>
      <c r="T9" s="67"/>
      <c r="U9" s="67"/>
      <c r="V9" s="67"/>
      <c r="W9" s="67"/>
      <c r="X9" s="67"/>
      <c r="Y9" s="67"/>
      <c r="Z9" s="67"/>
      <c r="AA9" s="149"/>
      <c r="AB9" s="149"/>
      <c r="AC9" s="149"/>
      <c r="AD9" s="149"/>
      <c r="AE9" s="149"/>
      <c r="AF9" s="149"/>
      <c r="AG9" s="47"/>
    </row>
    <row r="10" spans="1:33" ht="12.75">
      <c r="A10" s="66"/>
      <c r="B10" s="47"/>
      <c r="C10" s="67"/>
      <c r="D10" s="67"/>
      <c r="E10" s="67"/>
      <c r="F10" s="67"/>
      <c r="G10" s="67"/>
      <c r="H10" s="67"/>
      <c r="I10" s="67"/>
      <c r="J10" s="67"/>
      <c r="K10" s="67"/>
      <c r="L10" s="67"/>
      <c r="M10" s="67"/>
      <c r="N10" s="67"/>
      <c r="O10" s="67"/>
      <c r="P10" s="67"/>
      <c r="Q10" s="67"/>
      <c r="R10" s="67"/>
      <c r="S10" s="67"/>
      <c r="T10" s="67"/>
      <c r="U10" s="67"/>
      <c r="V10" s="67"/>
      <c r="W10" s="67"/>
      <c r="X10" s="67"/>
      <c r="Y10" s="67"/>
      <c r="Z10" s="67"/>
      <c r="AA10" s="149"/>
      <c r="AB10" s="149"/>
      <c r="AC10" s="149"/>
      <c r="AD10" s="149"/>
      <c r="AE10" s="149"/>
      <c r="AF10" s="149"/>
      <c r="AG10" s="47"/>
    </row>
    <row r="11" spans="1:33" ht="12.75">
      <c r="A11" s="66"/>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149"/>
      <c r="AB11" s="149"/>
      <c r="AC11" s="149"/>
      <c r="AD11" s="149"/>
      <c r="AE11" s="149"/>
      <c r="AF11" s="149"/>
      <c r="AG11" s="47"/>
    </row>
    <row r="12" spans="1:33" ht="12.75">
      <c r="A12" s="66"/>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149"/>
      <c r="AB12" s="149"/>
      <c r="AC12" s="149"/>
      <c r="AD12" s="149"/>
      <c r="AE12" s="149"/>
      <c r="AF12" s="149"/>
      <c r="AG12" s="47"/>
    </row>
    <row r="13" spans="1:33" ht="12.75">
      <c r="A13" s="66"/>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149"/>
      <c r="AB13" s="149"/>
      <c r="AC13" s="149"/>
      <c r="AD13" s="149"/>
      <c r="AE13" s="149"/>
      <c r="AF13" s="149"/>
      <c r="AG13" s="47"/>
    </row>
    <row r="14" spans="1:33" ht="12.75">
      <c r="A14" s="66"/>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149"/>
      <c r="AB14" s="149"/>
      <c r="AC14" s="149"/>
      <c r="AD14" s="149"/>
      <c r="AE14" s="149"/>
      <c r="AF14" s="149"/>
      <c r="AG14" s="47"/>
    </row>
    <row r="15" spans="1:33" ht="12.75">
      <c r="A15" s="66"/>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149"/>
      <c r="AB15" s="149"/>
      <c r="AC15" s="149"/>
      <c r="AD15" s="149"/>
      <c r="AE15" s="149"/>
      <c r="AF15" s="149"/>
      <c r="AG15" s="47"/>
    </row>
    <row r="16" spans="1:33" ht="12.75">
      <c r="A16" s="66"/>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149"/>
      <c r="AB16" s="149"/>
      <c r="AC16" s="149"/>
      <c r="AD16" s="149"/>
      <c r="AE16" s="149"/>
      <c r="AF16" s="149"/>
      <c r="AG16" s="47"/>
    </row>
    <row r="17" spans="1:33" ht="12.75">
      <c r="A17" s="66"/>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149"/>
      <c r="AB17" s="149"/>
      <c r="AC17" s="149"/>
      <c r="AD17" s="149"/>
      <c r="AE17" s="149"/>
      <c r="AF17" s="149"/>
      <c r="AG17" s="47"/>
    </row>
    <row r="18" spans="1:33" ht="12.75">
      <c r="A18" s="66"/>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149"/>
      <c r="AB18" s="149"/>
      <c r="AC18" s="149"/>
      <c r="AD18" s="149"/>
      <c r="AE18" s="149"/>
      <c r="AF18" s="149"/>
      <c r="AG18" s="47"/>
    </row>
    <row r="19" spans="1:33" ht="12.75">
      <c r="A19" s="66"/>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149"/>
      <c r="AB19" s="149"/>
      <c r="AC19" s="149"/>
      <c r="AD19" s="149"/>
      <c r="AE19" s="149"/>
      <c r="AF19" s="149"/>
      <c r="AG19" s="47"/>
    </row>
    <row r="20" spans="1:33" ht="12.75">
      <c r="A20" s="66"/>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149"/>
      <c r="AB20" s="149"/>
      <c r="AC20" s="149"/>
      <c r="AD20" s="149"/>
      <c r="AE20" s="149"/>
      <c r="AF20" s="149"/>
      <c r="AG20" s="47"/>
    </row>
    <row r="21" spans="1:33" ht="12.75">
      <c r="A21" s="66"/>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149"/>
      <c r="AB21" s="149"/>
      <c r="AC21" s="149"/>
      <c r="AD21" s="149"/>
      <c r="AE21" s="149"/>
      <c r="AF21" s="149"/>
      <c r="AG21" s="47"/>
    </row>
    <row r="22" spans="1:33" ht="12.75">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149"/>
      <c r="AB22" s="149"/>
      <c r="AC22" s="149"/>
      <c r="AD22" s="149"/>
      <c r="AE22" s="149"/>
      <c r="AF22" s="149"/>
      <c r="AG22" s="47"/>
    </row>
    <row r="23" ht="12.75">
      <c r="AA23" s="44" t="s">
        <v>75</v>
      </c>
    </row>
  </sheetData>
  <sheetProtection/>
  <mergeCells count="3">
    <mergeCell ref="B2:Y2"/>
    <mergeCell ref="AB3:AF3"/>
    <mergeCell ref="AA4:AF22"/>
  </mergeCells>
  <hyperlinks>
    <hyperlink ref="AA23" location="Завершение!A1" display="Далее &gt;&gt;&gt;"/>
  </hyperlinks>
  <printOptions/>
  <pageMargins left="0.75" right="0.75" top="1" bottom="1" header="0.5" footer="0.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25" defaultRowHeight="12.75"/>
  <cols>
    <col min="1" max="16384" width="9.125" style="45" customWidth="1"/>
  </cols>
  <sheetData/>
  <sheetProtection/>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Лист2"/>
  <dimension ref="B14:O266"/>
  <sheetViews>
    <sheetView zoomScalePageLayoutView="0" workbookViewId="0" topLeftCell="A1">
      <selection activeCell="A1" sqref="A1"/>
    </sheetView>
  </sheetViews>
  <sheetFormatPr defaultColWidth="9.125" defaultRowHeight="12.75"/>
  <cols>
    <col min="1" max="16384" width="9.125" style="45" customWidth="1"/>
  </cols>
  <sheetData>
    <row r="14" spans="2:7" ht="15">
      <c r="B14" s="69" t="s">
        <v>173</v>
      </c>
      <c r="C14" s="119"/>
      <c r="F14" s="69" t="s">
        <v>27</v>
      </c>
      <c r="G14" s="121"/>
    </row>
    <row r="15" spans="2:7" ht="15">
      <c r="B15" s="69" t="s">
        <v>176</v>
      </c>
      <c r="C15" s="120"/>
      <c r="D15" s="117"/>
      <c r="E15" s="117"/>
      <c r="F15" s="117"/>
      <c r="G15" s="118"/>
    </row>
    <row r="16" spans="2:7" ht="15">
      <c r="B16" s="69"/>
      <c r="C16" s="122"/>
      <c r="D16" s="47"/>
      <c r="E16" s="47"/>
      <c r="F16" s="47"/>
      <c r="G16" s="47"/>
    </row>
    <row r="17" spans="2:7" ht="15">
      <c r="B17" s="69"/>
      <c r="C17" s="122"/>
      <c r="D17" s="47"/>
      <c r="E17" s="47"/>
      <c r="F17" s="47"/>
      <c r="G17" s="47"/>
    </row>
    <row r="18" spans="2:7" ht="15">
      <c r="B18" s="69"/>
      <c r="C18" s="122"/>
      <c r="D18" s="47"/>
      <c r="E18" s="47"/>
      <c r="F18" s="47"/>
      <c r="G18" s="47"/>
    </row>
    <row r="19" spans="2:7" ht="15">
      <c r="B19" s="69"/>
      <c r="C19" s="122"/>
      <c r="D19" s="47"/>
      <c r="E19" s="47"/>
      <c r="F19" s="47"/>
      <c r="G19" s="47"/>
    </row>
    <row r="20" ht="15">
      <c r="B20" s="69"/>
    </row>
    <row r="21" ht="22.5">
      <c r="C21" s="70" t="s">
        <v>92</v>
      </c>
    </row>
    <row r="22" ht="12.75">
      <c r="C22" s="44"/>
    </row>
    <row r="23" spans="2:15" ht="18.75">
      <c r="B23" s="71" t="s">
        <v>138</v>
      </c>
      <c r="C23" s="72"/>
      <c r="D23" s="72"/>
      <c r="E23" s="72"/>
      <c r="F23" s="72"/>
      <c r="G23" s="72"/>
      <c r="H23" s="72"/>
      <c r="I23" s="72"/>
      <c r="J23" s="72"/>
      <c r="K23" s="72"/>
      <c r="L23" s="72"/>
      <c r="M23" s="73"/>
      <c r="N23" s="73"/>
      <c r="O23" s="73"/>
    </row>
    <row r="24" spans="2:15" ht="18.75">
      <c r="B24" s="71"/>
      <c r="C24" s="74" t="s">
        <v>151</v>
      </c>
      <c r="D24" s="72"/>
      <c r="E24" s="72"/>
      <c r="F24" s="72"/>
      <c r="G24" s="72"/>
      <c r="H24" s="72"/>
      <c r="I24" s="72"/>
      <c r="J24" s="72"/>
      <c r="K24" s="72"/>
      <c r="L24" s="72"/>
      <c r="M24" s="73"/>
      <c r="N24" s="73"/>
      <c r="O24" s="73"/>
    </row>
    <row r="25" spans="2:15" ht="18.75">
      <c r="B25" s="71"/>
      <c r="C25" s="74" t="s">
        <v>152</v>
      </c>
      <c r="D25" s="72"/>
      <c r="E25" s="72"/>
      <c r="F25" s="72"/>
      <c r="G25" s="72"/>
      <c r="H25" s="72"/>
      <c r="I25" s="72"/>
      <c r="J25" s="72"/>
      <c r="K25" s="72"/>
      <c r="L25" s="72"/>
      <c r="M25" s="73"/>
      <c r="N25" s="73"/>
      <c r="O25" s="73"/>
    </row>
    <row r="26" spans="2:15" ht="18.75">
      <c r="B26" s="71"/>
      <c r="C26" s="72"/>
      <c r="D26" s="72"/>
      <c r="E26" s="72"/>
      <c r="F26" s="72"/>
      <c r="G26" s="72"/>
      <c r="H26" s="72"/>
      <c r="I26" s="72"/>
      <c r="J26" s="72"/>
      <c r="K26" s="72"/>
      <c r="L26" s="72"/>
      <c r="M26" s="73"/>
      <c r="N26" s="73"/>
      <c r="O26" s="73"/>
    </row>
    <row r="27" spans="2:15" ht="18.75">
      <c r="B27" s="71" t="s">
        <v>139</v>
      </c>
      <c r="C27" s="72"/>
      <c r="D27" s="72"/>
      <c r="E27" s="72"/>
      <c r="F27" s="72"/>
      <c r="G27" s="72"/>
      <c r="H27" s="72"/>
      <c r="I27" s="72"/>
      <c r="J27" s="72"/>
      <c r="K27" s="72"/>
      <c r="L27" s="72"/>
      <c r="M27" s="73"/>
      <c r="N27" s="73"/>
      <c r="O27" s="73"/>
    </row>
    <row r="28" spans="2:15" ht="18.75">
      <c r="B28" s="71"/>
      <c r="C28" s="74" t="s">
        <v>151</v>
      </c>
      <c r="D28" s="72"/>
      <c r="E28" s="72"/>
      <c r="F28" s="72"/>
      <c r="G28" s="72"/>
      <c r="H28" s="72"/>
      <c r="I28" s="72"/>
      <c r="J28" s="72"/>
      <c r="K28" s="72"/>
      <c r="L28" s="72"/>
      <c r="M28" s="73"/>
      <c r="N28" s="73"/>
      <c r="O28" s="73"/>
    </row>
    <row r="29" spans="2:15" ht="18.75">
      <c r="B29" s="71"/>
      <c r="C29" s="74" t="s">
        <v>152</v>
      </c>
      <c r="D29" s="72"/>
      <c r="E29" s="72"/>
      <c r="F29" s="72"/>
      <c r="G29" s="72"/>
      <c r="H29" s="72"/>
      <c r="I29" s="72"/>
      <c r="J29" s="72"/>
      <c r="K29" s="72"/>
      <c r="L29" s="72"/>
      <c r="M29" s="73"/>
      <c r="N29" s="73"/>
      <c r="O29" s="73"/>
    </row>
    <row r="30" spans="2:15" ht="18.75">
      <c r="B30" s="71"/>
      <c r="C30" s="72"/>
      <c r="D30" s="72"/>
      <c r="E30" s="72"/>
      <c r="F30" s="72"/>
      <c r="G30" s="72"/>
      <c r="H30" s="72"/>
      <c r="I30" s="72"/>
      <c r="J30" s="72"/>
      <c r="K30" s="72"/>
      <c r="L30" s="72"/>
      <c r="M30" s="73"/>
      <c r="N30" s="73"/>
      <c r="O30" s="73"/>
    </row>
    <row r="31" spans="2:15" ht="18.75">
      <c r="B31" s="71" t="s">
        <v>142</v>
      </c>
      <c r="C31" s="72"/>
      <c r="D31" s="72"/>
      <c r="E31" s="72"/>
      <c r="F31" s="72"/>
      <c r="G31" s="72"/>
      <c r="H31" s="72"/>
      <c r="I31" s="72"/>
      <c r="J31" s="72"/>
      <c r="K31" s="72"/>
      <c r="L31" s="72"/>
      <c r="M31" s="73"/>
      <c r="N31" s="73"/>
      <c r="O31" s="73"/>
    </row>
    <row r="32" spans="2:15" ht="18.75">
      <c r="B32" s="71"/>
      <c r="C32" s="74" t="s">
        <v>151</v>
      </c>
      <c r="D32" s="72"/>
      <c r="E32" s="72"/>
      <c r="F32" s="72"/>
      <c r="G32" s="72"/>
      <c r="H32" s="72"/>
      <c r="I32" s="72"/>
      <c r="J32" s="72"/>
      <c r="K32" s="72"/>
      <c r="L32" s="72"/>
      <c r="M32" s="73"/>
      <c r="N32" s="73"/>
      <c r="O32" s="73"/>
    </row>
    <row r="33" spans="2:15" ht="18.75">
      <c r="B33" s="71"/>
      <c r="C33" s="74" t="s">
        <v>152</v>
      </c>
      <c r="D33" s="72"/>
      <c r="E33" s="72"/>
      <c r="F33" s="72"/>
      <c r="G33" s="72"/>
      <c r="H33" s="72"/>
      <c r="I33" s="72"/>
      <c r="J33" s="72"/>
      <c r="K33" s="72"/>
      <c r="L33" s="72"/>
      <c r="M33" s="73"/>
      <c r="N33" s="73"/>
      <c r="O33" s="73"/>
    </row>
    <row r="34" spans="2:15" ht="18.75">
      <c r="B34" s="71"/>
      <c r="C34" s="72"/>
      <c r="D34" s="72"/>
      <c r="E34" s="72"/>
      <c r="F34" s="72"/>
      <c r="G34" s="72"/>
      <c r="H34" s="72"/>
      <c r="I34" s="72"/>
      <c r="J34" s="72"/>
      <c r="K34" s="72"/>
      <c r="L34" s="72"/>
      <c r="M34" s="73"/>
      <c r="N34" s="73"/>
      <c r="O34" s="73"/>
    </row>
    <row r="35" spans="2:15" ht="18.75">
      <c r="B35" s="71" t="s">
        <v>141</v>
      </c>
      <c r="C35" s="72"/>
      <c r="D35" s="72"/>
      <c r="E35" s="72"/>
      <c r="F35" s="72"/>
      <c r="G35" s="72"/>
      <c r="H35" s="72"/>
      <c r="I35" s="72"/>
      <c r="J35" s="72"/>
      <c r="K35" s="72"/>
      <c r="L35" s="72"/>
      <c r="M35" s="73"/>
      <c r="N35" s="73"/>
      <c r="O35" s="73"/>
    </row>
    <row r="36" spans="2:15" ht="18.75">
      <c r="B36" s="71"/>
      <c r="C36" s="74" t="s">
        <v>151</v>
      </c>
      <c r="D36" s="72"/>
      <c r="E36" s="72"/>
      <c r="F36" s="72"/>
      <c r="G36" s="72"/>
      <c r="H36" s="72"/>
      <c r="I36" s="72"/>
      <c r="J36" s="72"/>
      <c r="K36" s="72"/>
      <c r="L36" s="72"/>
      <c r="M36" s="73"/>
      <c r="N36" s="73"/>
      <c r="O36" s="73"/>
    </row>
    <row r="37" spans="2:15" ht="18.75">
      <c r="B37" s="71"/>
      <c r="C37" s="74" t="s">
        <v>152</v>
      </c>
      <c r="D37" s="72"/>
      <c r="E37" s="72"/>
      <c r="F37" s="72"/>
      <c r="G37" s="72"/>
      <c r="H37" s="72"/>
      <c r="I37" s="72"/>
      <c r="J37" s="72"/>
      <c r="K37" s="72"/>
      <c r="L37" s="72"/>
      <c r="M37" s="73"/>
      <c r="N37" s="73"/>
      <c r="O37" s="73"/>
    </row>
    <row r="38" spans="2:15" ht="18.75">
      <c r="B38" s="71"/>
      <c r="C38" s="72"/>
      <c r="D38" s="72"/>
      <c r="E38" s="72"/>
      <c r="F38" s="72"/>
      <c r="G38" s="72"/>
      <c r="H38" s="72"/>
      <c r="I38" s="72"/>
      <c r="J38" s="72"/>
      <c r="K38" s="72"/>
      <c r="L38" s="72"/>
      <c r="M38" s="73"/>
      <c r="N38" s="73"/>
      <c r="O38" s="73"/>
    </row>
    <row r="39" spans="2:15" ht="18.75">
      <c r="B39" s="71" t="s">
        <v>143</v>
      </c>
      <c r="C39" s="72"/>
      <c r="D39" s="72"/>
      <c r="E39" s="72"/>
      <c r="F39" s="72"/>
      <c r="G39" s="72"/>
      <c r="H39" s="72"/>
      <c r="I39" s="72"/>
      <c r="J39" s="72"/>
      <c r="K39" s="72"/>
      <c r="L39" s="72"/>
      <c r="M39" s="73"/>
      <c r="N39" s="73"/>
      <c r="O39" s="73"/>
    </row>
    <row r="40" spans="2:15" ht="18.75">
      <c r="B40" s="71"/>
      <c r="C40" s="74" t="s">
        <v>151</v>
      </c>
      <c r="D40" s="72"/>
      <c r="E40" s="72"/>
      <c r="F40" s="72"/>
      <c r="G40" s="72"/>
      <c r="H40" s="72"/>
      <c r="I40" s="72"/>
      <c r="J40" s="72"/>
      <c r="K40" s="72"/>
      <c r="L40" s="72"/>
      <c r="M40" s="73"/>
      <c r="N40" s="73"/>
      <c r="O40" s="73"/>
    </row>
    <row r="41" spans="2:15" ht="18.75">
      <c r="B41" s="71"/>
      <c r="C41" s="74" t="s">
        <v>152</v>
      </c>
      <c r="D41" s="72"/>
      <c r="E41" s="72"/>
      <c r="F41" s="72"/>
      <c r="G41" s="72"/>
      <c r="H41" s="72"/>
      <c r="I41" s="72"/>
      <c r="J41" s="72"/>
      <c r="K41" s="72"/>
      <c r="L41" s="72"/>
      <c r="M41" s="73"/>
      <c r="N41" s="73"/>
      <c r="O41" s="73"/>
    </row>
    <row r="42" spans="2:15" ht="18.75">
      <c r="B42" s="71"/>
      <c r="C42" s="72"/>
      <c r="D42" s="72"/>
      <c r="E42" s="72"/>
      <c r="F42" s="72"/>
      <c r="G42" s="72"/>
      <c r="H42" s="72"/>
      <c r="I42" s="72"/>
      <c r="J42" s="72"/>
      <c r="K42" s="72"/>
      <c r="L42" s="72"/>
      <c r="M42" s="73"/>
      <c r="N42" s="73"/>
      <c r="O42" s="73"/>
    </row>
    <row r="43" spans="2:15" ht="18.75">
      <c r="B43" s="71" t="s">
        <v>144</v>
      </c>
      <c r="C43" s="72"/>
      <c r="D43" s="72"/>
      <c r="E43" s="72"/>
      <c r="F43" s="72"/>
      <c r="G43" s="72"/>
      <c r="H43" s="72"/>
      <c r="I43" s="72"/>
      <c r="J43" s="72"/>
      <c r="K43" s="72"/>
      <c r="L43" s="72"/>
      <c r="M43" s="73"/>
      <c r="N43" s="73"/>
      <c r="O43" s="73"/>
    </row>
    <row r="44" spans="2:15" ht="18.75">
      <c r="B44" s="71"/>
      <c r="C44" s="74" t="s">
        <v>151</v>
      </c>
      <c r="D44" s="72"/>
      <c r="E44" s="72"/>
      <c r="F44" s="72"/>
      <c r="G44" s="72"/>
      <c r="H44" s="72"/>
      <c r="I44" s="72"/>
      <c r="J44" s="72"/>
      <c r="K44" s="72"/>
      <c r="L44" s="72"/>
      <c r="M44" s="73"/>
      <c r="N44" s="73"/>
      <c r="O44" s="73"/>
    </row>
    <row r="45" spans="2:15" ht="18.75">
      <c r="B45" s="71"/>
      <c r="C45" s="74" t="s">
        <v>152</v>
      </c>
      <c r="D45" s="72"/>
      <c r="E45" s="72"/>
      <c r="F45" s="72"/>
      <c r="G45" s="72"/>
      <c r="H45" s="72"/>
      <c r="I45" s="72"/>
      <c r="J45" s="72"/>
      <c r="K45" s="72"/>
      <c r="L45" s="72"/>
      <c r="M45" s="73"/>
      <c r="N45" s="73"/>
      <c r="O45" s="73"/>
    </row>
    <row r="46" spans="2:15" ht="18.75">
      <c r="B46" s="71"/>
      <c r="C46" s="72"/>
      <c r="D46" s="72"/>
      <c r="E46" s="72"/>
      <c r="F46" s="72"/>
      <c r="G46" s="72"/>
      <c r="H46" s="72"/>
      <c r="I46" s="72"/>
      <c r="J46" s="72"/>
      <c r="K46" s="72"/>
      <c r="L46" s="72"/>
      <c r="M46" s="73"/>
      <c r="N46" s="73"/>
      <c r="O46" s="73"/>
    </row>
    <row r="47" spans="2:15" ht="18.75">
      <c r="B47" s="71" t="s">
        <v>145</v>
      </c>
      <c r="C47" s="72"/>
      <c r="D47" s="72"/>
      <c r="E47" s="72"/>
      <c r="F47" s="72"/>
      <c r="G47" s="72"/>
      <c r="H47" s="72"/>
      <c r="I47" s="72"/>
      <c r="J47" s="72"/>
      <c r="K47" s="72"/>
      <c r="L47" s="72"/>
      <c r="M47" s="73"/>
      <c r="N47" s="73"/>
      <c r="O47" s="73"/>
    </row>
    <row r="48" spans="2:15" ht="18.75">
      <c r="B48" s="71"/>
      <c r="C48" s="74" t="s">
        <v>151</v>
      </c>
      <c r="D48" s="72"/>
      <c r="E48" s="72"/>
      <c r="F48" s="72"/>
      <c r="G48" s="72"/>
      <c r="H48" s="72"/>
      <c r="I48" s="72"/>
      <c r="J48" s="72"/>
      <c r="K48" s="72"/>
      <c r="L48" s="72"/>
      <c r="M48" s="73"/>
      <c r="N48" s="73"/>
      <c r="O48" s="73"/>
    </row>
    <row r="49" spans="2:15" ht="18.75">
      <c r="B49" s="71"/>
      <c r="C49" s="74" t="s">
        <v>152</v>
      </c>
      <c r="D49" s="72"/>
      <c r="E49" s="72"/>
      <c r="F49" s="72"/>
      <c r="G49" s="72"/>
      <c r="H49" s="72"/>
      <c r="I49" s="72"/>
      <c r="J49" s="72"/>
      <c r="K49" s="72"/>
      <c r="L49" s="72"/>
      <c r="M49" s="73"/>
      <c r="N49" s="73"/>
      <c r="O49" s="73"/>
    </row>
    <row r="50" spans="2:15" ht="18.75">
      <c r="B50" s="71"/>
      <c r="C50" s="72"/>
      <c r="D50" s="72"/>
      <c r="E50" s="72"/>
      <c r="F50" s="72"/>
      <c r="G50" s="72"/>
      <c r="H50" s="72"/>
      <c r="I50" s="72"/>
      <c r="J50" s="72"/>
      <c r="K50" s="72"/>
      <c r="L50" s="72"/>
      <c r="M50" s="73"/>
      <c r="N50" s="73"/>
      <c r="O50" s="73"/>
    </row>
    <row r="51" spans="2:15" ht="18.75">
      <c r="B51" s="71" t="s">
        <v>146</v>
      </c>
      <c r="C51" s="72"/>
      <c r="D51" s="72"/>
      <c r="E51" s="72"/>
      <c r="F51" s="72"/>
      <c r="G51" s="72"/>
      <c r="H51" s="72"/>
      <c r="I51" s="72"/>
      <c r="J51" s="72"/>
      <c r="K51" s="72"/>
      <c r="L51" s="72"/>
      <c r="M51" s="73"/>
      <c r="N51" s="73"/>
      <c r="O51" s="73"/>
    </row>
    <row r="52" spans="2:15" ht="18.75">
      <c r="B52" s="71"/>
      <c r="C52" s="74" t="s">
        <v>151</v>
      </c>
      <c r="D52" s="72"/>
      <c r="E52" s="72"/>
      <c r="F52" s="72"/>
      <c r="G52" s="72"/>
      <c r="H52" s="72"/>
      <c r="I52" s="72"/>
      <c r="J52" s="72"/>
      <c r="K52" s="72"/>
      <c r="L52" s="72"/>
      <c r="M52" s="73"/>
      <c r="N52" s="73"/>
      <c r="O52" s="73"/>
    </row>
    <row r="53" spans="2:15" ht="18.75">
      <c r="B53" s="71"/>
      <c r="C53" s="74" t="s">
        <v>152</v>
      </c>
      <c r="D53" s="72"/>
      <c r="E53" s="72"/>
      <c r="F53" s="72"/>
      <c r="G53" s="72"/>
      <c r="H53" s="72"/>
      <c r="I53" s="72"/>
      <c r="J53" s="72"/>
      <c r="K53" s="72"/>
      <c r="L53" s="72"/>
      <c r="M53" s="73"/>
      <c r="N53" s="73"/>
      <c r="O53" s="73"/>
    </row>
    <row r="54" spans="2:15" ht="18.75">
      <c r="B54" s="71"/>
      <c r="C54" s="72"/>
      <c r="D54" s="72"/>
      <c r="E54" s="72"/>
      <c r="F54" s="72"/>
      <c r="G54" s="72"/>
      <c r="H54" s="72"/>
      <c r="I54" s="72"/>
      <c r="J54" s="72"/>
      <c r="K54" s="72"/>
      <c r="L54" s="72"/>
      <c r="M54" s="73"/>
      <c r="N54" s="73"/>
      <c r="O54" s="73"/>
    </row>
    <row r="55" spans="2:15" ht="18.75">
      <c r="B55" s="71" t="s">
        <v>140</v>
      </c>
      <c r="C55" s="72"/>
      <c r="D55" s="72"/>
      <c r="E55" s="72"/>
      <c r="F55" s="72"/>
      <c r="G55" s="72"/>
      <c r="H55" s="72"/>
      <c r="I55" s="72"/>
      <c r="J55" s="72"/>
      <c r="K55" s="72"/>
      <c r="L55" s="72"/>
      <c r="M55" s="73"/>
      <c r="N55" s="73"/>
      <c r="O55" s="73"/>
    </row>
    <row r="56" spans="2:15" ht="18.75">
      <c r="B56" s="71"/>
      <c r="C56" s="74" t="s">
        <v>151</v>
      </c>
      <c r="D56" s="72"/>
      <c r="E56" s="72"/>
      <c r="F56" s="72"/>
      <c r="G56" s="72"/>
      <c r="H56" s="72"/>
      <c r="I56" s="72"/>
      <c r="J56" s="72"/>
      <c r="K56" s="72"/>
      <c r="L56" s="72"/>
      <c r="M56" s="73"/>
      <c r="N56" s="73"/>
      <c r="O56" s="73"/>
    </row>
    <row r="57" spans="2:15" ht="18.75">
      <c r="B57" s="71"/>
      <c r="C57" s="74" t="s">
        <v>152</v>
      </c>
      <c r="D57" s="72"/>
      <c r="E57" s="72"/>
      <c r="F57" s="72"/>
      <c r="G57" s="72"/>
      <c r="H57" s="72"/>
      <c r="I57" s="72"/>
      <c r="J57" s="72"/>
      <c r="K57" s="72"/>
      <c r="L57" s="72"/>
      <c r="M57" s="73"/>
      <c r="N57" s="73"/>
      <c r="O57" s="73"/>
    </row>
    <row r="58" spans="2:15" ht="18.75">
      <c r="B58" s="71"/>
      <c r="C58" s="72"/>
      <c r="D58" s="72"/>
      <c r="E58" s="72"/>
      <c r="F58" s="72"/>
      <c r="G58" s="72"/>
      <c r="H58" s="72"/>
      <c r="I58" s="72"/>
      <c r="J58" s="72"/>
      <c r="K58" s="72"/>
      <c r="L58" s="72"/>
      <c r="M58" s="73"/>
      <c r="N58" s="73"/>
      <c r="O58" s="73"/>
    </row>
    <row r="59" spans="2:15" ht="18.75">
      <c r="B59" s="71" t="s">
        <v>93</v>
      </c>
      <c r="C59" s="72"/>
      <c r="D59" s="72"/>
      <c r="E59" s="72"/>
      <c r="F59" s="72"/>
      <c r="G59" s="72"/>
      <c r="H59" s="72"/>
      <c r="I59" s="72"/>
      <c r="J59" s="72"/>
      <c r="K59" s="72"/>
      <c r="L59" s="72"/>
      <c r="M59" s="73"/>
      <c r="N59" s="73"/>
      <c r="O59" s="73"/>
    </row>
    <row r="60" spans="2:15" ht="18.75">
      <c r="B60" s="71"/>
      <c r="C60" s="74" t="s">
        <v>151</v>
      </c>
      <c r="D60" s="72"/>
      <c r="E60" s="72"/>
      <c r="F60" s="72"/>
      <c r="G60" s="72"/>
      <c r="H60" s="72"/>
      <c r="I60" s="72"/>
      <c r="J60" s="72"/>
      <c r="K60" s="72"/>
      <c r="L60" s="72"/>
      <c r="M60" s="73"/>
      <c r="N60" s="73"/>
      <c r="O60" s="73"/>
    </row>
    <row r="61" spans="2:15" ht="18.75">
      <c r="B61" s="71"/>
      <c r="C61" s="74" t="s">
        <v>152</v>
      </c>
      <c r="D61" s="72"/>
      <c r="E61" s="72"/>
      <c r="F61" s="72"/>
      <c r="G61" s="72"/>
      <c r="H61" s="72"/>
      <c r="I61" s="72"/>
      <c r="J61" s="72"/>
      <c r="K61" s="72"/>
      <c r="L61" s="72"/>
      <c r="M61" s="73"/>
      <c r="N61" s="73"/>
      <c r="O61" s="73"/>
    </row>
    <row r="62" spans="2:15" ht="18.75">
      <c r="B62" s="71"/>
      <c r="C62" s="72"/>
      <c r="D62" s="72"/>
      <c r="E62" s="72"/>
      <c r="F62" s="72"/>
      <c r="G62" s="72"/>
      <c r="H62" s="72"/>
      <c r="I62" s="72"/>
      <c r="J62" s="72"/>
      <c r="K62" s="72"/>
      <c r="L62" s="72"/>
      <c r="M62" s="73"/>
      <c r="N62" s="73"/>
      <c r="O62" s="73"/>
    </row>
    <row r="63" spans="2:15" ht="18.75">
      <c r="B63" s="71" t="s">
        <v>94</v>
      </c>
      <c r="C63" s="72"/>
      <c r="D63" s="72"/>
      <c r="E63" s="72"/>
      <c r="F63" s="72"/>
      <c r="G63" s="72"/>
      <c r="H63" s="72"/>
      <c r="I63" s="72"/>
      <c r="J63" s="72"/>
      <c r="K63" s="72"/>
      <c r="L63" s="72"/>
      <c r="M63" s="73"/>
      <c r="N63" s="73"/>
      <c r="O63" s="73"/>
    </row>
    <row r="64" spans="2:15" ht="18.75">
      <c r="B64" s="71"/>
      <c r="C64" s="74" t="s">
        <v>151</v>
      </c>
      <c r="D64" s="72"/>
      <c r="E64" s="72"/>
      <c r="F64" s="72"/>
      <c r="G64" s="72"/>
      <c r="H64" s="72"/>
      <c r="I64" s="72"/>
      <c r="J64" s="72"/>
      <c r="K64" s="72"/>
      <c r="L64" s="72"/>
      <c r="M64" s="73"/>
      <c r="N64" s="73"/>
      <c r="O64" s="73"/>
    </row>
    <row r="65" spans="2:15" ht="18.75">
      <c r="B65" s="71"/>
      <c r="C65" s="74" t="s">
        <v>152</v>
      </c>
      <c r="D65" s="72"/>
      <c r="E65" s="72"/>
      <c r="F65" s="72"/>
      <c r="G65" s="72"/>
      <c r="H65" s="72"/>
      <c r="I65" s="72"/>
      <c r="J65" s="72"/>
      <c r="K65" s="72">
        <f>B89</f>
        <v>0</v>
      </c>
      <c r="L65" s="72"/>
      <c r="M65" s="73"/>
      <c r="N65" s="73"/>
      <c r="O65" s="73"/>
    </row>
    <row r="66" spans="2:15" ht="18.75">
      <c r="B66" s="71"/>
      <c r="C66" s="72"/>
      <c r="D66" s="72"/>
      <c r="E66" s="72"/>
      <c r="F66" s="72"/>
      <c r="G66" s="72"/>
      <c r="H66" s="72"/>
      <c r="I66" s="72"/>
      <c r="J66" s="72"/>
      <c r="K66" s="72"/>
      <c r="L66" s="72"/>
      <c r="M66" s="73"/>
      <c r="N66" s="73"/>
      <c r="O66" s="73"/>
    </row>
    <row r="67" spans="2:15" ht="18.75">
      <c r="B67" s="71" t="s">
        <v>172</v>
      </c>
      <c r="C67" s="72"/>
      <c r="D67" s="72"/>
      <c r="E67" s="72"/>
      <c r="F67" s="72"/>
      <c r="G67" s="72"/>
      <c r="H67" s="72"/>
      <c r="I67" s="72"/>
      <c r="J67" s="72"/>
      <c r="K67" s="72"/>
      <c r="L67" s="72"/>
      <c r="M67" s="73"/>
      <c r="N67" s="73"/>
      <c r="O67" s="73"/>
    </row>
    <row r="68" spans="2:15" ht="18.75">
      <c r="B68" s="71"/>
      <c r="C68" s="74" t="s">
        <v>151</v>
      </c>
      <c r="D68" s="72"/>
      <c r="E68" s="72"/>
      <c r="F68" s="72"/>
      <c r="G68" s="72"/>
      <c r="H68" s="72"/>
      <c r="I68" s="72"/>
      <c r="J68" s="72"/>
      <c r="K68" s="72"/>
      <c r="L68" s="72"/>
      <c r="M68" s="73"/>
      <c r="N68" s="73"/>
      <c r="O68" s="73"/>
    </row>
    <row r="69" spans="2:15" ht="18.75">
      <c r="B69" s="71"/>
      <c r="C69" s="74" t="s">
        <v>152</v>
      </c>
      <c r="D69" s="72"/>
      <c r="E69" s="72"/>
      <c r="F69" s="72"/>
      <c r="G69" s="72"/>
      <c r="H69" s="72"/>
      <c r="I69" s="72"/>
      <c r="J69" s="72"/>
      <c r="K69" s="72"/>
      <c r="L69" s="72"/>
      <c r="M69" s="73"/>
      <c r="N69" s="73"/>
      <c r="O69" s="73"/>
    </row>
    <row r="70" spans="2:15" ht="18.75">
      <c r="B70" s="71"/>
      <c r="C70" s="72"/>
      <c r="D70" s="72"/>
      <c r="E70" s="72"/>
      <c r="F70" s="72"/>
      <c r="G70" s="72"/>
      <c r="H70" s="72"/>
      <c r="I70" s="72"/>
      <c r="J70" s="72"/>
      <c r="K70" s="72"/>
      <c r="L70" s="72"/>
      <c r="M70" s="73"/>
      <c r="N70" s="73"/>
      <c r="O70" s="73"/>
    </row>
    <row r="71" spans="2:15" ht="18.75">
      <c r="B71" s="71" t="s">
        <v>95</v>
      </c>
      <c r="C71" s="72"/>
      <c r="D71" s="72"/>
      <c r="E71" s="72"/>
      <c r="F71" s="72"/>
      <c r="G71" s="72"/>
      <c r="H71" s="72"/>
      <c r="I71" s="72"/>
      <c r="J71" s="72"/>
      <c r="K71" s="72"/>
      <c r="L71" s="72"/>
      <c r="M71" s="73"/>
      <c r="N71" s="73"/>
      <c r="O71" s="73"/>
    </row>
    <row r="72" spans="2:15" ht="18.75">
      <c r="B72" s="71"/>
      <c r="C72" s="74" t="s">
        <v>151</v>
      </c>
      <c r="D72" s="72"/>
      <c r="E72" s="72"/>
      <c r="F72" s="72"/>
      <c r="G72" s="72"/>
      <c r="H72" s="72"/>
      <c r="I72" s="72"/>
      <c r="J72" s="72"/>
      <c r="K72" s="72"/>
      <c r="L72" s="72"/>
      <c r="M72" s="73"/>
      <c r="N72" s="73"/>
      <c r="O72" s="73"/>
    </row>
    <row r="73" spans="2:15" ht="18.75">
      <c r="B73" s="71"/>
      <c r="C73" s="74" t="s">
        <v>152</v>
      </c>
      <c r="D73" s="72"/>
      <c r="E73" s="72"/>
      <c r="F73" s="72"/>
      <c r="G73" s="72"/>
      <c r="H73" s="72"/>
      <c r="I73" s="72"/>
      <c r="J73" s="72"/>
      <c r="K73" s="72"/>
      <c r="L73" s="72"/>
      <c r="M73" s="73"/>
      <c r="N73" s="73"/>
      <c r="O73" s="73"/>
    </row>
    <row r="74" spans="2:15" ht="18.75">
      <c r="B74" s="71"/>
      <c r="C74" s="72"/>
      <c r="D74" s="72"/>
      <c r="E74" s="72"/>
      <c r="F74" s="72"/>
      <c r="G74" s="72"/>
      <c r="H74" s="72"/>
      <c r="I74" s="72"/>
      <c r="J74" s="72"/>
      <c r="K74" s="72"/>
      <c r="L74" s="72"/>
      <c r="M74" s="73"/>
      <c r="N74" s="73"/>
      <c r="O74" s="73"/>
    </row>
    <row r="75" spans="2:15" ht="18.75">
      <c r="B75" s="71" t="s">
        <v>147</v>
      </c>
      <c r="C75" s="72"/>
      <c r="D75" s="72"/>
      <c r="E75" s="72"/>
      <c r="F75" s="72"/>
      <c r="G75" s="72"/>
      <c r="H75" s="72"/>
      <c r="I75" s="72"/>
      <c r="J75" s="72"/>
      <c r="K75" s="72"/>
      <c r="L75" s="72"/>
      <c r="M75" s="73"/>
      <c r="N75" s="73"/>
      <c r="O75" s="73"/>
    </row>
    <row r="76" spans="2:15" ht="18.75">
      <c r="B76" s="71"/>
      <c r="C76" s="74" t="s">
        <v>151</v>
      </c>
      <c r="D76" s="72"/>
      <c r="E76" s="72"/>
      <c r="F76" s="72"/>
      <c r="G76" s="72"/>
      <c r="H76" s="72"/>
      <c r="I76" s="72"/>
      <c r="J76" s="72"/>
      <c r="K76" s="72"/>
      <c r="L76" s="72"/>
      <c r="M76" s="73"/>
      <c r="N76" s="73"/>
      <c r="O76" s="73"/>
    </row>
    <row r="77" spans="2:15" ht="18.75">
      <c r="B77" s="71"/>
      <c r="C77" s="74" t="s">
        <v>152</v>
      </c>
      <c r="D77" s="72"/>
      <c r="E77" s="72"/>
      <c r="F77" s="72"/>
      <c r="G77" s="72"/>
      <c r="H77" s="72"/>
      <c r="I77" s="72"/>
      <c r="J77" s="72"/>
      <c r="K77" s="72"/>
      <c r="L77" s="72"/>
      <c r="M77" s="73"/>
      <c r="N77" s="73"/>
      <c r="O77" s="73"/>
    </row>
    <row r="78" spans="2:15" ht="18.75">
      <c r="B78" s="71"/>
      <c r="C78" s="72"/>
      <c r="D78" s="72"/>
      <c r="E78" s="72"/>
      <c r="F78" s="72"/>
      <c r="G78" s="72"/>
      <c r="H78" s="72"/>
      <c r="I78" s="72"/>
      <c r="J78" s="72"/>
      <c r="K78" s="72"/>
      <c r="L78" s="72"/>
      <c r="M78" s="73"/>
      <c r="N78" s="73"/>
      <c r="O78" s="73"/>
    </row>
    <row r="79" spans="2:15" ht="18.75">
      <c r="B79" s="71" t="s">
        <v>148</v>
      </c>
      <c r="C79" s="72"/>
      <c r="D79" s="72"/>
      <c r="E79" s="72"/>
      <c r="F79" s="72"/>
      <c r="G79" s="72"/>
      <c r="H79" s="72"/>
      <c r="I79" s="72"/>
      <c r="J79" s="72"/>
      <c r="K79" s="72"/>
      <c r="L79" s="72"/>
      <c r="M79" s="73"/>
      <c r="N79" s="73"/>
      <c r="O79" s="73"/>
    </row>
    <row r="80" spans="2:15" ht="18.75">
      <c r="B80" s="71"/>
      <c r="C80" s="74" t="s">
        <v>151</v>
      </c>
      <c r="D80" s="72"/>
      <c r="E80" s="72"/>
      <c r="F80" s="72"/>
      <c r="G80" s="72"/>
      <c r="H80" s="72"/>
      <c r="I80" s="72"/>
      <c r="J80" s="72"/>
      <c r="K80" s="72"/>
      <c r="L80" s="72"/>
      <c r="M80" s="73"/>
      <c r="N80" s="73"/>
      <c r="O80" s="73"/>
    </row>
    <row r="81" spans="2:15" ht="18.75">
      <c r="B81" s="71"/>
      <c r="C81" s="74" t="s">
        <v>152</v>
      </c>
      <c r="D81" s="72"/>
      <c r="E81" s="72"/>
      <c r="F81" s="72"/>
      <c r="G81" s="72"/>
      <c r="H81" s="72"/>
      <c r="I81" s="72"/>
      <c r="J81" s="72"/>
      <c r="K81" s="72"/>
      <c r="L81" s="72"/>
      <c r="M81" s="73"/>
      <c r="N81" s="73"/>
      <c r="O81" s="73"/>
    </row>
    <row r="82" spans="2:15" ht="18.75">
      <c r="B82" s="71"/>
      <c r="C82" s="72"/>
      <c r="D82" s="72"/>
      <c r="E82" s="72"/>
      <c r="F82" s="72"/>
      <c r="G82" s="72"/>
      <c r="H82" s="72"/>
      <c r="I82" s="72"/>
      <c r="J82" s="72"/>
      <c r="K82" s="72"/>
      <c r="L82" s="72"/>
      <c r="M82" s="73"/>
      <c r="N82" s="73"/>
      <c r="O82" s="73"/>
    </row>
    <row r="83" spans="2:15" ht="18.75">
      <c r="B83" s="71" t="s">
        <v>96</v>
      </c>
      <c r="C83" s="72"/>
      <c r="D83" s="72"/>
      <c r="E83" s="72"/>
      <c r="F83" s="72"/>
      <c r="G83" s="72"/>
      <c r="H83" s="72"/>
      <c r="I83" s="72"/>
      <c r="J83" s="72"/>
      <c r="K83" s="72"/>
      <c r="L83" s="72"/>
      <c r="M83" s="73"/>
      <c r="N83" s="73"/>
      <c r="O83" s="73"/>
    </row>
    <row r="84" spans="2:15" ht="18.75">
      <c r="B84" s="71"/>
      <c r="C84" s="74" t="s">
        <v>151</v>
      </c>
      <c r="D84" s="72"/>
      <c r="E84" s="72"/>
      <c r="F84" s="72"/>
      <c r="G84" s="72"/>
      <c r="H84" s="72"/>
      <c r="I84" s="72"/>
      <c r="J84" s="72"/>
      <c r="K84" s="72"/>
      <c r="L84" s="72"/>
      <c r="M84" s="73"/>
      <c r="N84" s="73"/>
      <c r="O84" s="73"/>
    </row>
    <row r="85" spans="2:15" ht="18.75">
      <c r="B85" s="71"/>
      <c r="C85" s="74" t="s">
        <v>152</v>
      </c>
      <c r="D85" s="72"/>
      <c r="E85" s="72"/>
      <c r="F85" s="72"/>
      <c r="G85" s="72"/>
      <c r="H85" s="72"/>
      <c r="I85" s="72"/>
      <c r="J85" s="72"/>
      <c r="K85" s="72"/>
      <c r="L85" s="72"/>
      <c r="M85" s="73"/>
      <c r="N85" s="73"/>
      <c r="O85" s="73"/>
    </row>
    <row r="86" spans="2:15" ht="18.75">
      <c r="B86" s="71"/>
      <c r="C86" s="72"/>
      <c r="D86" s="72"/>
      <c r="E86" s="72"/>
      <c r="F86" s="72"/>
      <c r="G86" s="72"/>
      <c r="H86" s="72"/>
      <c r="I86" s="72"/>
      <c r="J86" s="72"/>
      <c r="K86" s="72"/>
      <c r="L86" s="72"/>
      <c r="M86" s="73"/>
      <c r="N86" s="73"/>
      <c r="O86" s="73"/>
    </row>
    <row r="87" spans="2:15" ht="18.75">
      <c r="B87" s="71" t="s">
        <v>97</v>
      </c>
      <c r="C87" s="72"/>
      <c r="D87" s="72"/>
      <c r="E87" s="72"/>
      <c r="F87" s="72"/>
      <c r="G87" s="72"/>
      <c r="H87" s="72"/>
      <c r="I87" s="72"/>
      <c r="J87" s="72"/>
      <c r="K87" s="72"/>
      <c r="L87" s="72"/>
      <c r="M87" s="73"/>
      <c r="N87" s="73"/>
      <c r="O87" s="73"/>
    </row>
    <row r="88" spans="2:15" ht="18.75">
      <c r="B88" s="71"/>
      <c r="C88" s="74" t="s">
        <v>151</v>
      </c>
      <c r="D88" s="72"/>
      <c r="E88" s="72"/>
      <c r="F88" s="72"/>
      <c r="G88" s="72"/>
      <c r="H88" s="72"/>
      <c r="I88" s="72"/>
      <c r="J88" s="72"/>
      <c r="K88" s="72"/>
      <c r="L88" s="72"/>
      <c r="M88" s="73"/>
      <c r="N88" s="73"/>
      <c r="O88" s="73"/>
    </row>
    <row r="89" spans="2:15" ht="18.75">
      <c r="B89" s="71"/>
      <c r="C89" s="74" t="s">
        <v>152</v>
      </c>
      <c r="D89" s="72"/>
      <c r="E89" s="72"/>
      <c r="F89" s="72"/>
      <c r="G89" s="72"/>
      <c r="H89" s="72"/>
      <c r="I89" s="72"/>
      <c r="J89" s="72"/>
      <c r="K89" s="72"/>
      <c r="L89" s="72"/>
      <c r="M89" s="73"/>
      <c r="N89" s="73"/>
      <c r="O89" s="73"/>
    </row>
    <row r="90" spans="2:15" ht="18.75">
      <c r="B90" s="71"/>
      <c r="C90" s="72"/>
      <c r="D90" s="72"/>
      <c r="E90" s="72"/>
      <c r="F90" s="72"/>
      <c r="G90" s="72"/>
      <c r="H90" s="72"/>
      <c r="I90" s="72"/>
      <c r="J90" s="72"/>
      <c r="K90" s="72"/>
      <c r="L90" s="72"/>
      <c r="M90" s="73"/>
      <c r="N90" s="73"/>
      <c r="O90" s="73"/>
    </row>
    <row r="91" spans="2:15" ht="18.75">
      <c r="B91" s="71" t="s">
        <v>98</v>
      </c>
      <c r="C91" s="72"/>
      <c r="D91" s="72"/>
      <c r="E91" s="72"/>
      <c r="F91" s="72"/>
      <c r="G91" s="72"/>
      <c r="H91" s="72"/>
      <c r="I91" s="72"/>
      <c r="J91" s="72"/>
      <c r="K91" s="72"/>
      <c r="L91" s="72"/>
      <c r="M91" s="73"/>
      <c r="N91" s="73"/>
      <c r="O91" s="73"/>
    </row>
    <row r="92" spans="2:15" ht="18.75">
      <c r="B92" s="71"/>
      <c r="C92" s="74" t="s">
        <v>151</v>
      </c>
      <c r="D92" s="72"/>
      <c r="E92" s="72"/>
      <c r="F92" s="72"/>
      <c r="G92" s="72"/>
      <c r="H92" s="72"/>
      <c r="I92" s="72"/>
      <c r="J92" s="72"/>
      <c r="K92" s="72"/>
      <c r="L92" s="72"/>
      <c r="M92" s="73"/>
      <c r="N92" s="73"/>
      <c r="O92" s="73"/>
    </row>
    <row r="93" spans="2:15" ht="18.75">
      <c r="B93" s="71"/>
      <c r="C93" s="74" t="s">
        <v>152</v>
      </c>
      <c r="D93" s="72"/>
      <c r="E93" s="72"/>
      <c r="F93" s="72"/>
      <c r="G93" s="72"/>
      <c r="H93" s="72"/>
      <c r="I93" s="72"/>
      <c r="J93" s="72"/>
      <c r="K93" s="72"/>
      <c r="L93" s="72"/>
      <c r="M93" s="73"/>
      <c r="N93" s="73"/>
      <c r="O93" s="73"/>
    </row>
    <row r="94" spans="2:15" ht="18.75">
      <c r="B94" s="71"/>
      <c r="C94" s="72"/>
      <c r="D94" s="72"/>
      <c r="E94" s="72"/>
      <c r="F94" s="72"/>
      <c r="G94" s="72"/>
      <c r="H94" s="72"/>
      <c r="I94" s="72"/>
      <c r="J94" s="72"/>
      <c r="K94" s="72"/>
      <c r="L94" s="72"/>
      <c r="M94" s="73"/>
      <c r="N94" s="73"/>
      <c r="O94" s="73"/>
    </row>
    <row r="95" spans="2:15" ht="18.75">
      <c r="B95" s="71" t="s">
        <v>99</v>
      </c>
      <c r="C95" s="72"/>
      <c r="D95" s="72"/>
      <c r="E95" s="72"/>
      <c r="F95" s="72"/>
      <c r="G95" s="72"/>
      <c r="H95" s="72"/>
      <c r="I95" s="72"/>
      <c r="J95" s="72"/>
      <c r="K95" s="72"/>
      <c r="L95" s="72"/>
      <c r="M95" s="73"/>
      <c r="N95" s="73"/>
      <c r="O95" s="73"/>
    </row>
    <row r="96" spans="2:15" ht="18.75">
      <c r="B96" s="71"/>
      <c r="C96" s="74" t="s">
        <v>151</v>
      </c>
      <c r="D96" s="72"/>
      <c r="E96" s="72"/>
      <c r="F96" s="72"/>
      <c r="G96" s="72"/>
      <c r="H96" s="72"/>
      <c r="I96" s="72"/>
      <c r="J96" s="72"/>
      <c r="K96" s="72"/>
      <c r="L96" s="72"/>
      <c r="M96" s="73"/>
      <c r="N96" s="73"/>
      <c r="O96" s="73"/>
    </row>
    <row r="97" spans="2:15" ht="18.75">
      <c r="B97" s="71"/>
      <c r="C97" s="74" t="s">
        <v>152</v>
      </c>
      <c r="D97" s="72"/>
      <c r="E97" s="72"/>
      <c r="F97" s="72"/>
      <c r="G97" s="72"/>
      <c r="H97" s="72"/>
      <c r="I97" s="72"/>
      <c r="J97" s="72"/>
      <c r="K97" s="72"/>
      <c r="L97" s="72"/>
      <c r="M97" s="73"/>
      <c r="N97" s="73"/>
      <c r="O97" s="73"/>
    </row>
    <row r="98" spans="2:15" ht="18.75">
      <c r="B98" s="71"/>
      <c r="C98" s="72"/>
      <c r="D98" s="72"/>
      <c r="E98" s="72"/>
      <c r="F98" s="72"/>
      <c r="G98" s="72"/>
      <c r="H98" s="72"/>
      <c r="I98" s="72"/>
      <c r="J98" s="72"/>
      <c r="K98" s="72"/>
      <c r="L98" s="72"/>
      <c r="M98" s="73"/>
      <c r="N98" s="73"/>
      <c r="O98" s="73"/>
    </row>
    <row r="99" spans="2:15" ht="18.75">
      <c r="B99" s="71" t="s">
        <v>100</v>
      </c>
      <c r="C99" s="72"/>
      <c r="D99" s="72"/>
      <c r="E99" s="72"/>
      <c r="F99" s="72"/>
      <c r="G99" s="72"/>
      <c r="H99" s="72"/>
      <c r="I99" s="72"/>
      <c r="J99" s="72"/>
      <c r="K99" s="72"/>
      <c r="L99" s="72"/>
      <c r="M99" s="73"/>
      <c r="N99" s="73"/>
      <c r="O99" s="73"/>
    </row>
    <row r="100" spans="2:15" ht="18.75">
      <c r="B100" s="71"/>
      <c r="C100" s="74" t="s">
        <v>151</v>
      </c>
      <c r="D100" s="72"/>
      <c r="E100" s="72"/>
      <c r="F100" s="72"/>
      <c r="G100" s="72"/>
      <c r="H100" s="72"/>
      <c r="I100" s="72"/>
      <c r="J100" s="72"/>
      <c r="K100" s="72"/>
      <c r="L100" s="72"/>
      <c r="M100" s="73"/>
      <c r="N100" s="73"/>
      <c r="O100" s="73"/>
    </row>
    <row r="101" spans="2:15" ht="18.75">
      <c r="B101" s="71"/>
      <c r="C101" s="74" t="s">
        <v>152</v>
      </c>
      <c r="D101" s="72"/>
      <c r="E101" s="72"/>
      <c r="F101" s="72"/>
      <c r="G101" s="72"/>
      <c r="H101" s="72"/>
      <c r="I101" s="72"/>
      <c r="J101" s="72"/>
      <c r="K101" s="72"/>
      <c r="L101" s="72"/>
      <c r="M101" s="73"/>
      <c r="N101" s="73"/>
      <c r="O101" s="73"/>
    </row>
    <row r="102" spans="2:15" ht="18.75">
      <c r="B102" s="71"/>
      <c r="C102" s="72"/>
      <c r="D102" s="72"/>
      <c r="E102" s="72"/>
      <c r="F102" s="72"/>
      <c r="G102" s="72"/>
      <c r="H102" s="72"/>
      <c r="I102" s="72"/>
      <c r="J102" s="72"/>
      <c r="K102" s="72"/>
      <c r="L102" s="72"/>
      <c r="M102" s="73"/>
      <c r="N102" s="73"/>
      <c r="O102" s="73"/>
    </row>
    <row r="103" spans="2:15" ht="18.75">
      <c r="B103" s="71" t="s">
        <v>101</v>
      </c>
      <c r="C103" s="72"/>
      <c r="D103" s="72"/>
      <c r="E103" s="72"/>
      <c r="F103" s="72"/>
      <c r="G103" s="72"/>
      <c r="H103" s="72"/>
      <c r="I103" s="72"/>
      <c r="J103" s="72"/>
      <c r="K103" s="72"/>
      <c r="L103" s="72"/>
      <c r="M103" s="73"/>
      <c r="N103" s="73"/>
      <c r="O103" s="73"/>
    </row>
    <row r="104" spans="2:15" ht="18.75">
      <c r="B104" s="71"/>
      <c r="C104" s="74" t="s">
        <v>151</v>
      </c>
      <c r="D104" s="72"/>
      <c r="E104" s="72"/>
      <c r="F104" s="72"/>
      <c r="G104" s="72"/>
      <c r="H104" s="72"/>
      <c r="I104" s="72"/>
      <c r="J104" s="72"/>
      <c r="K104" s="72"/>
      <c r="L104" s="72"/>
      <c r="M104" s="73"/>
      <c r="N104" s="73"/>
      <c r="O104" s="73"/>
    </row>
    <row r="105" spans="2:15" ht="18.75">
      <c r="B105" s="71"/>
      <c r="C105" s="74" t="s">
        <v>152</v>
      </c>
      <c r="D105" s="72"/>
      <c r="E105" s="72"/>
      <c r="F105" s="72"/>
      <c r="G105" s="72"/>
      <c r="H105" s="72"/>
      <c r="I105" s="72"/>
      <c r="J105" s="72"/>
      <c r="K105" s="72"/>
      <c r="L105" s="72"/>
      <c r="M105" s="73"/>
      <c r="N105" s="73"/>
      <c r="O105" s="73"/>
    </row>
    <row r="106" spans="2:15" ht="18.75">
      <c r="B106" s="71"/>
      <c r="C106" s="72"/>
      <c r="D106" s="72"/>
      <c r="E106" s="72"/>
      <c r="F106" s="72"/>
      <c r="G106" s="72"/>
      <c r="H106" s="72"/>
      <c r="I106" s="72"/>
      <c r="J106" s="72"/>
      <c r="K106" s="72"/>
      <c r="L106" s="72"/>
      <c r="M106" s="73"/>
      <c r="N106" s="73"/>
      <c r="O106" s="73"/>
    </row>
    <row r="107" spans="2:15" ht="18.75">
      <c r="B107" s="71" t="s">
        <v>102</v>
      </c>
      <c r="C107" s="72"/>
      <c r="D107" s="72"/>
      <c r="E107" s="72"/>
      <c r="F107" s="72"/>
      <c r="G107" s="72"/>
      <c r="H107" s="72"/>
      <c r="I107" s="72"/>
      <c r="J107" s="72"/>
      <c r="K107" s="72"/>
      <c r="L107" s="72"/>
      <c r="M107" s="73"/>
      <c r="N107" s="73"/>
      <c r="O107" s="73"/>
    </row>
    <row r="108" spans="2:15" ht="18.75">
      <c r="B108" s="71"/>
      <c r="C108" s="74" t="s">
        <v>151</v>
      </c>
      <c r="D108" s="72"/>
      <c r="E108" s="72"/>
      <c r="F108" s="72"/>
      <c r="G108" s="72"/>
      <c r="H108" s="72"/>
      <c r="I108" s="72"/>
      <c r="J108" s="72"/>
      <c r="K108" s="72"/>
      <c r="L108" s="72"/>
      <c r="M108" s="73"/>
      <c r="N108" s="73"/>
      <c r="O108" s="73"/>
    </row>
    <row r="109" spans="2:15" ht="18.75">
      <c r="B109" s="71"/>
      <c r="C109" s="74" t="s">
        <v>152</v>
      </c>
      <c r="D109" s="72"/>
      <c r="E109" s="72"/>
      <c r="F109" s="72"/>
      <c r="G109" s="72"/>
      <c r="H109" s="72"/>
      <c r="I109" s="72"/>
      <c r="J109" s="72"/>
      <c r="K109" s="72"/>
      <c r="L109" s="72"/>
      <c r="M109" s="73"/>
      <c r="N109" s="73"/>
      <c r="O109" s="73"/>
    </row>
    <row r="110" spans="2:15" ht="18.75">
      <c r="B110" s="71"/>
      <c r="C110" s="72"/>
      <c r="D110" s="72"/>
      <c r="E110" s="72"/>
      <c r="F110" s="72"/>
      <c r="G110" s="72"/>
      <c r="H110" s="72"/>
      <c r="I110" s="72"/>
      <c r="J110" s="72"/>
      <c r="K110" s="72"/>
      <c r="L110" s="72"/>
      <c r="M110" s="73"/>
      <c r="N110" s="73"/>
      <c r="O110" s="73"/>
    </row>
    <row r="111" spans="2:15" ht="18.75">
      <c r="B111" s="71" t="s">
        <v>103</v>
      </c>
      <c r="C111" s="72"/>
      <c r="D111" s="72"/>
      <c r="E111" s="72"/>
      <c r="F111" s="72"/>
      <c r="G111" s="72"/>
      <c r="H111" s="72"/>
      <c r="I111" s="72"/>
      <c r="J111" s="72"/>
      <c r="K111" s="72"/>
      <c r="L111" s="72"/>
      <c r="M111" s="73"/>
      <c r="N111" s="73"/>
      <c r="O111" s="73"/>
    </row>
    <row r="112" spans="2:15" ht="18.75">
      <c r="B112" s="71"/>
      <c r="C112" s="74" t="s">
        <v>151</v>
      </c>
      <c r="D112" s="72"/>
      <c r="E112" s="72"/>
      <c r="F112" s="72"/>
      <c r="G112" s="72"/>
      <c r="H112" s="72"/>
      <c r="I112" s="72"/>
      <c r="J112" s="72"/>
      <c r="K112" s="72"/>
      <c r="L112" s="72"/>
      <c r="M112" s="73"/>
      <c r="N112" s="73"/>
      <c r="O112" s="73"/>
    </row>
    <row r="113" spans="2:15" ht="18.75">
      <c r="B113" s="71"/>
      <c r="C113" s="74" t="s">
        <v>152</v>
      </c>
      <c r="D113" s="72"/>
      <c r="E113" s="72"/>
      <c r="F113" s="72"/>
      <c r="G113" s="72"/>
      <c r="H113" s="72"/>
      <c r="I113" s="72"/>
      <c r="J113" s="72"/>
      <c r="K113" s="72"/>
      <c r="L113" s="72"/>
      <c r="M113" s="73"/>
      <c r="N113" s="73"/>
      <c r="O113" s="73"/>
    </row>
    <row r="114" spans="2:15" ht="18.75">
      <c r="B114" s="71"/>
      <c r="C114" s="72"/>
      <c r="D114" s="72"/>
      <c r="E114" s="72"/>
      <c r="F114" s="72"/>
      <c r="G114" s="72"/>
      <c r="H114" s="72"/>
      <c r="I114" s="72"/>
      <c r="J114" s="72"/>
      <c r="K114" s="72"/>
      <c r="L114" s="72"/>
      <c r="M114" s="73"/>
      <c r="N114" s="73"/>
      <c r="O114" s="73"/>
    </row>
    <row r="115" spans="2:15" ht="18.75">
      <c r="B115" s="71" t="s">
        <v>104</v>
      </c>
      <c r="C115" s="72"/>
      <c r="D115" s="72"/>
      <c r="E115" s="72"/>
      <c r="F115" s="72"/>
      <c r="G115" s="72"/>
      <c r="H115" s="72"/>
      <c r="I115" s="72"/>
      <c r="J115" s="72"/>
      <c r="K115" s="72"/>
      <c r="L115" s="72"/>
      <c r="M115" s="73"/>
      <c r="N115" s="73"/>
      <c r="O115" s="73"/>
    </row>
    <row r="116" spans="2:15" ht="18.75">
      <c r="B116" s="71"/>
      <c r="C116" s="74" t="s">
        <v>151</v>
      </c>
      <c r="D116" s="72"/>
      <c r="E116" s="72"/>
      <c r="F116" s="72"/>
      <c r="G116" s="72"/>
      <c r="H116" s="72"/>
      <c r="I116" s="72"/>
      <c r="J116" s="72"/>
      <c r="K116" s="72"/>
      <c r="L116" s="72"/>
      <c r="M116" s="73"/>
      <c r="N116" s="73"/>
      <c r="O116" s="73"/>
    </row>
    <row r="117" spans="2:15" ht="18.75">
      <c r="B117" s="71"/>
      <c r="C117" s="74" t="s">
        <v>152</v>
      </c>
      <c r="D117" s="72"/>
      <c r="E117" s="72"/>
      <c r="F117" s="72"/>
      <c r="G117" s="72"/>
      <c r="H117" s="72"/>
      <c r="I117" s="72"/>
      <c r="J117" s="72"/>
      <c r="K117" s="72"/>
      <c r="L117" s="72"/>
      <c r="M117" s="73"/>
      <c r="N117" s="73"/>
      <c r="O117" s="73"/>
    </row>
    <row r="118" spans="2:15" ht="18.75">
      <c r="B118" s="71"/>
      <c r="C118" s="72"/>
      <c r="D118" s="72"/>
      <c r="E118" s="72"/>
      <c r="F118" s="72"/>
      <c r="G118" s="72"/>
      <c r="H118" s="72"/>
      <c r="I118" s="72"/>
      <c r="J118" s="72"/>
      <c r="K118" s="72"/>
      <c r="L118" s="72"/>
      <c r="M118" s="73"/>
      <c r="N118" s="73"/>
      <c r="O118" s="73"/>
    </row>
    <row r="119" spans="2:15" ht="18.75">
      <c r="B119" s="71" t="s">
        <v>105</v>
      </c>
      <c r="C119" s="72"/>
      <c r="D119" s="72"/>
      <c r="E119" s="72"/>
      <c r="F119" s="72"/>
      <c r="G119" s="72"/>
      <c r="H119" s="72"/>
      <c r="I119" s="72"/>
      <c r="J119" s="72"/>
      <c r="K119" s="72"/>
      <c r="L119" s="72"/>
      <c r="M119" s="73"/>
      <c r="N119" s="73"/>
      <c r="O119" s="73"/>
    </row>
    <row r="120" spans="2:15" ht="18.75">
      <c r="B120" s="71"/>
      <c r="C120" s="74" t="s">
        <v>151</v>
      </c>
      <c r="D120" s="72"/>
      <c r="E120" s="72"/>
      <c r="F120" s="72"/>
      <c r="G120" s="72"/>
      <c r="H120" s="72"/>
      <c r="I120" s="72"/>
      <c r="J120" s="72"/>
      <c r="K120" s="72"/>
      <c r="L120" s="72"/>
      <c r="M120" s="73"/>
      <c r="N120" s="73"/>
      <c r="O120" s="73"/>
    </row>
    <row r="121" spans="2:15" ht="18.75">
      <c r="B121" s="71"/>
      <c r="C121" s="74" t="s">
        <v>152</v>
      </c>
      <c r="D121" s="72"/>
      <c r="E121" s="72"/>
      <c r="F121" s="72"/>
      <c r="G121" s="72"/>
      <c r="H121" s="72"/>
      <c r="I121" s="72"/>
      <c r="J121" s="72"/>
      <c r="K121" s="72"/>
      <c r="L121" s="72"/>
      <c r="M121" s="73"/>
      <c r="N121" s="73"/>
      <c r="O121" s="73"/>
    </row>
    <row r="122" spans="2:15" ht="18.75">
      <c r="B122" s="71"/>
      <c r="C122" s="72"/>
      <c r="D122" s="72"/>
      <c r="E122" s="72"/>
      <c r="F122" s="72"/>
      <c r="G122" s="72"/>
      <c r="H122" s="72"/>
      <c r="I122" s="72"/>
      <c r="J122" s="72"/>
      <c r="K122" s="72"/>
      <c r="L122" s="72"/>
      <c r="M122" s="73"/>
      <c r="N122" s="73"/>
      <c r="O122" s="73"/>
    </row>
    <row r="123" spans="2:15" ht="18.75">
      <c r="B123" s="71" t="s">
        <v>106</v>
      </c>
      <c r="C123" s="72"/>
      <c r="D123" s="72"/>
      <c r="E123" s="72"/>
      <c r="F123" s="72"/>
      <c r="G123" s="72"/>
      <c r="H123" s="72"/>
      <c r="I123" s="72"/>
      <c r="J123" s="72"/>
      <c r="K123" s="72"/>
      <c r="L123" s="72"/>
      <c r="M123" s="73"/>
      <c r="N123" s="73"/>
      <c r="O123" s="73"/>
    </row>
    <row r="124" spans="2:15" ht="18.75">
      <c r="B124" s="71"/>
      <c r="C124" s="74" t="s">
        <v>151</v>
      </c>
      <c r="D124" s="72"/>
      <c r="E124" s="72"/>
      <c r="F124" s="72"/>
      <c r="G124" s="72"/>
      <c r="H124" s="72"/>
      <c r="I124" s="72"/>
      <c r="J124" s="72"/>
      <c r="K124" s="72"/>
      <c r="L124" s="72"/>
      <c r="M124" s="73"/>
      <c r="N124" s="73"/>
      <c r="O124" s="73"/>
    </row>
    <row r="125" spans="2:15" ht="18.75">
      <c r="B125" s="71"/>
      <c r="C125" s="74" t="s">
        <v>152</v>
      </c>
      <c r="D125" s="72"/>
      <c r="E125" s="72"/>
      <c r="F125" s="72"/>
      <c r="G125" s="72"/>
      <c r="H125" s="72"/>
      <c r="I125" s="72"/>
      <c r="J125" s="72"/>
      <c r="K125" s="72"/>
      <c r="L125" s="72"/>
      <c r="M125" s="73"/>
      <c r="N125" s="73"/>
      <c r="O125" s="73"/>
    </row>
    <row r="126" spans="2:15" ht="18.75">
      <c r="B126" s="71"/>
      <c r="C126" s="72"/>
      <c r="D126" s="72"/>
      <c r="E126" s="72"/>
      <c r="F126" s="72"/>
      <c r="G126" s="72"/>
      <c r="H126" s="72"/>
      <c r="I126" s="72"/>
      <c r="J126" s="72"/>
      <c r="K126" s="72"/>
      <c r="L126" s="72"/>
      <c r="M126" s="73"/>
      <c r="N126" s="73"/>
      <c r="O126" s="73"/>
    </row>
    <row r="127" spans="2:15" ht="18.75">
      <c r="B127" s="71" t="s">
        <v>107</v>
      </c>
      <c r="C127" s="72"/>
      <c r="D127" s="72"/>
      <c r="E127" s="72"/>
      <c r="F127" s="72"/>
      <c r="G127" s="72"/>
      <c r="H127" s="72"/>
      <c r="I127" s="72"/>
      <c r="J127" s="72"/>
      <c r="K127" s="72"/>
      <c r="L127" s="72"/>
      <c r="M127" s="73"/>
      <c r="N127" s="73"/>
      <c r="O127" s="73"/>
    </row>
    <row r="128" spans="2:15" ht="18.75">
      <c r="B128" s="71"/>
      <c r="C128" s="74" t="s">
        <v>151</v>
      </c>
      <c r="D128" s="72"/>
      <c r="E128" s="72"/>
      <c r="F128" s="72"/>
      <c r="G128" s="72"/>
      <c r="H128" s="72"/>
      <c r="I128" s="72"/>
      <c r="J128" s="72"/>
      <c r="K128" s="72"/>
      <c r="L128" s="72"/>
      <c r="M128" s="73"/>
      <c r="N128" s="73"/>
      <c r="O128" s="73"/>
    </row>
    <row r="129" spans="2:15" ht="18.75">
      <c r="B129" s="71"/>
      <c r="C129" s="74" t="s">
        <v>152</v>
      </c>
      <c r="D129" s="72"/>
      <c r="E129" s="72"/>
      <c r="F129" s="72"/>
      <c r="G129" s="72"/>
      <c r="H129" s="72"/>
      <c r="I129" s="72"/>
      <c r="J129" s="72"/>
      <c r="K129" s="72"/>
      <c r="L129" s="72"/>
      <c r="M129" s="73"/>
      <c r="N129" s="73"/>
      <c r="O129" s="73"/>
    </row>
    <row r="130" spans="2:15" ht="18.75">
      <c r="B130" s="71"/>
      <c r="C130" s="72"/>
      <c r="D130" s="72"/>
      <c r="E130" s="72"/>
      <c r="F130" s="72"/>
      <c r="G130" s="72"/>
      <c r="H130" s="72"/>
      <c r="I130" s="72"/>
      <c r="J130" s="72"/>
      <c r="K130" s="72"/>
      <c r="L130" s="72"/>
      <c r="M130" s="73"/>
      <c r="N130" s="73"/>
      <c r="O130" s="73"/>
    </row>
    <row r="131" spans="2:15" ht="18.75">
      <c r="B131" s="71" t="s">
        <v>108</v>
      </c>
      <c r="C131" s="72"/>
      <c r="D131" s="72"/>
      <c r="E131" s="72"/>
      <c r="F131" s="72"/>
      <c r="G131" s="72"/>
      <c r="H131" s="72"/>
      <c r="I131" s="72"/>
      <c r="J131" s="72"/>
      <c r="K131" s="72"/>
      <c r="L131" s="72"/>
      <c r="M131" s="73"/>
      <c r="N131" s="73"/>
      <c r="O131" s="73"/>
    </row>
    <row r="132" spans="2:15" ht="18.75">
      <c r="B132" s="71"/>
      <c r="C132" s="74" t="s">
        <v>151</v>
      </c>
      <c r="D132" s="72"/>
      <c r="E132" s="72"/>
      <c r="F132" s="72"/>
      <c r="G132" s="72"/>
      <c r="H132" s="72"/>
      <c r="I132" s="72"/>
      <c r="J132" s="72"/>
      <c r="K132" s="72"/>
      <c r="L132" s="72"/>
      <c r="M132" s="73"/>
      <c r="N132" s="73"/>
      <c r="O132" s="73"/>
    </row>
    <row r="133" spans="2:15" ht="18.75">
      <c r="B133" s="71"/>
      <c r="C133" s="74" t="s">
        <v>152</v>
      </c>
      <c r="D133" s="72"/>
      <c r="E133" s="72"/>
      <c r="F133" s="72"/>
      <c r="G133" s="72"/>
      <c r="H133" s="72"/>
      <c r="I133" s="72"/>
      <c r="J133" s="72"/>
      <c r="K133" s="72"/>
      <c r="L133" s="72"/>
      <c r="M133" s="73"/>
      <c r="N133" s="73"/>
      <c r="O133" s="73"/>
    </row>
    <row r="134" spans="2:15" ht="18.75">
      <c r="B134" s="71"/>
      <c r="C134" s="72"/>
      <c r="D134" s="72"/>
      <c r="E134" s="72"/>
      <c r="F134" s="72"/>
      <c r="G134" s="72"/>
      <c r="H134" s="72"/>
      <c r="I134" s="72"/>
      <c r="J134" s="72"/>
      <c r="K134" s="72"/>
      <c r="L134" s="72"/>
      <c r="M134" s="73"/>
      <c r="N134" s="73"/>
      <c r="O134" s="73"/>
    </row>
    <row r="135" spans="2:15" ht="18.75">
      <c r="B135" s="71" t="s">
        <v>109</v>
      </c>
      <c r="C135" s="72"/>
      <c r="D135" s="72"/>
      <c r="E135" s="72"/>
      <c r="F135" s="72"/>
      <c r="G135" s="72"/>
      <c r="H135" s="72"/>
      <c r="I135" s="72"/>
      <c r="J135" s="72"/>
      <c r="K135" s="72"/>
      <c r="L135" s="72"/>
      <c r="M135" s="73"/>
      <c r="N135" s="73"/>
      <c r="O135" s="73"/>
    </row>
    <row r="136" spans="2:15" ht="18.75">
      <c r="B136" s="71"/>
      <c r="C136" s="74" t="s">
        <v>151</v>
      </c>
      <c r="D136" s="72"/>
      <c r="E136" s="72"/>
      <c r="F136" s="72"/>
      <c r="G136" s="72"/>
      <c r="H136" s="72"/>
      <c r="I136" s="72"/>
      <c r="J136" s="72"/>
      <c r="K136" s="72"/>
      <c r="L136" s="72"/>
      <c r="M136" s="73"/>
      <c r="N136" s="73"/>
      <c r="O136" s="73"/>
    </row>
    <row r="137" spans="2:15" ht="18.75">
      <c r="B137" s="71"/>
      <c r="C137" s="74" t="s">
        <v>152</v>
      </c>
      <c r="D137" s="72"/>
      <c r="E137" s="72"/>
      <c r="F137" s="72"/>
      <c r="G137" s="72"/>
      <c r="H137" s="72"/>
      <c r="I137" s="72"/>
      <c r="J137" s="72"/>
      <c r="K137" s="72"/>
      <c r="L137" s="72"/>
      <c r="M137" s="73"/>
      <c r="N137" s="73"/>
      <c r="O137" s="73"/>
    </row>
    <row r="138" spans="2:15" ht="18.75">
      <c r="B138" s="71"/>
      <c r="C138" s="72"/>
      <c r="D138" s="72"/>
      <c r="E138" s="72"/>
      <c r="F138" s="72"/>
      <c r="G138" s="72"/>
      <c r="H138" s="72"/>
      <c r="I138" s="72"/>
      <c r="J138" s="72"/>
      <c r="K138" s="72"/>
      <c r="L138" s="72"/>
      <c r="M138" s="73"/>
      <c r="N138" s="73"/>
      <c r="O138" s="73"/>
    </row>
    <row r="139" spans="2:15" ht="18.75">
      <c r="B139" s="71" t="s">
        <v>110</v>
      </c>
      <c r="C139" s="72"/>
      <c r="D139" s="72"/>
      <c r="E139" s="72"/>
      <c r="F139" s="72"/>
      <c r="G139" s="72"/>
      <c r="H139" s="72"/>
      <c r="I139" s="72"/>
      <c r="J139" s="72"/>
      <c r="K139" s="72"/>
      <c r="L139" s="72"/>
      <c r="M139" s="73"/>
      <c r="N139" s="73"/>
      <c r="O139" s="73"/>
    </row>
    <row r="140" spans="2:15" ht="18.75">
      <c r="B140" s="71"/>
      <c r="C140" s="74" t="s">
        <v>151</v>
      </c>
      <c r="D140" s="72"/>
      <c r="E140" s="72"/>
      <c r="F140" s="72"/>
      <c r="G140" s="72"/>
      <c r="H140" s="72"/>
      <c r="I140" s="72"/>
      <c r="J140" s="72"/>
      <c r="K140" s="72"/>
      <c r="L140" s="72"/>
      <c r="M140" s="73"/>
      <c r="N140" s="73"/>
      <c r="O140" s="73"/>
    </row>
    <row r="141" spans="2:15" ht="18.75">
      <c r="B141" s="71"/>
      <c r="C141" s="74" t="s">
        <v>152</v>
      </c>
      <c r="D141" s="72"/>
      <c r="E141" s="72"/>
      <c r="F141" s="72"/>
      <c r="G141" s="72"/>
      <c r="H141" s="72"/>
      <c r="I141" s="72"/>
      <c r="J141" s="72"/>
      <c r="K141" s="72"/>
      <c r="L141" s="72"/>
      <c r="M141" s="73"/>
      <c r="N141" s="73"/>
      <c r="O141" s="73"/>
    </row>
    <row r="142" spans="2:15" ht="18.75">
      <c r="B142" s="71"/>
      <c r="C142" s="72"/>
      <c r="D142" s="72"/>
      <c r="E142" s="72"/>
      <c r="F142" s="72"/>
      <c r="G142" s="72"/>
      <c r="H142" s="72"/>
      <c r="I142" s="72"/>
      <c r="J142" s="72"/>
      <c r="K142" s="72"/>
      <c r="L142" s="72"/>
      <c r="M142" s="73"/>
      <c r="N142" s="73"/>
      <c r="O142" s="73"/>
    </row>
    <row r="143" spans="2:15" ht="18.75">
      <c r="B143" s="71" t="s">
        <v>111</v>
      </c>
      <c r="C143" s="72"/>
      <c r="D143" s="72"/>
      <c r="E143" s="72"/>
      <c r="F143" s="72"/>
      <c r="G143" s="72"/>
      <c r="H143" s="72"/>
      <c r="I143" s="72"/>
      <c r="J143" s="72"/>
      <c r="K143" s="72"/>
      <c r="L143" s="72"/>
      <c r="M143" s="73"/>
      <c r="N143" s="73"/>
      <c r="O143" s="73"/>
    </row>
    <row r="144" spans="2:15" ht="18.75">
      <c r="B144" s="71"/>
      <c r="C144" s="74" t="s">
        <v>151</v>
      </c>
      <c r="D144" s="72"/>
      <c r="E144" s="72"/>
      <c r="F144" s="72"/>
      <c r="G144" s="72"/>
      <c r="H144" s="72"/>
      <c r="I144" s="72"/>
      <c r="J144" s="72"/>
      <c r="K144" s="72"/>
      <c r="L144" s="72"/>
      <c r="M144" s="73"/>
      <c r="N144" s="73"/>
      <c r="O144" s="73"/>
    </row>
    <row r="145" spans="2:15" ht="18.75">
      <c r="B145" s="71"/>
      <c r="C145" s="74" t="s">
        <v>152</v>
      </c>
      <c r="D145" s="72"/>
      <c r="E145" s="72"/>
      <c r="F145" s="72"/>
      <c r="G145" s="72"/>
      <c r="H145" s="72"/>
      <c r="I145" s="72"/>
      <c r="J145" s="72"/>
      <c r="K145" s="72"/>
      <c r="L145" s="72"/>
      <c r="M145" s="73"/>
      <c r="N145" s="73"/>
      <c r="O145" s="73"/>
    </row>
    <row r="146" spans="2:15" ht="18.75">
      <c r="B146" s="71"/>
      <c r="C146" s="72"/>
      <c r="D146" s="72"/>
      <c r="E146" s="72"/>
      <c r="F146" s="72"/>
      <c r="G146" s="72"/>
      <c r="H146" s="72"/>
      <c r="I146" s="72"/>
      <c r="J146" s="72"/>
      <c r="K146" s="72"/>
      <c r="L146" s="72"/>
      <c r="M146" s="73"/>
      <c r="N146" s="73"/>
      <c r="O146" s="73"/>
    </row>
    <row r="147" spans="2:15" ht="18.75">
      <c r="B147" s="71" t="s">
        <v>112</v>
      </c>
      <c r="C147" s="72"/>
      <c r="D147" s="72"/>
      <c r="E147" s="72"/>
      <c r="F147" s="72"/>
      <c r="G147" s="72"/>
      <c r="H147" s="72"/>
      <c r="I147" s="72"/>
      <c r="J147" s="72"/>
      <c r="K147" s="72"/>
      <c r="L147" s="72"/>
      <c r="M147" s="73"/>
      <c r="N147" s="73"/>
      <c r="O147" s="73"/>
    </row>
    <row r="148" spans="2:15" ht="18.75">
      <c r="B148" s="71"/>
      <c r="C148" s="74" t="s">
        <v>151</v>
      </c>
      <c r="D148" s="72"/>
      <c r="E148" s="72"/>
      <c r="F148" s="72"/>
      <c r="G148" s="72"/>
      <c r="H148" s="72"/>
      <c r="I148" s="72"/>
      <c r="J148" s="72"/>
      <c r="K148" s="72"/>
      <c r="L148" s="72"/>
      <c r="M148" s="73"/>
      <c r="N148" s="73"/>
      <c r="O148" s="73"/>
    </row>
    <row r="149" spans="2:15" ht="18.75">
      <c r="B149" s="71"/>
      <c r="C149" s="74" t="s">
        <v>152</v>
      </c>
      <c r="D149" s="72"/>
      <c r="E149" s="72"/>
      <c r="F149" s="72"/>
      <c r="G149" s="72"/>
      <c r="H149" s="72"/>
      <c r="I149" s="72"/>
      <c r="J149" s="72"/>
      <c r="K149" s="72"/>
      <c r="L149" s="72"/>
      <c r="M149" s="73"/>
      <c r="N149" s="73"/>
      <c r="O149" s="73"/>
    </row>
    <row r="150" spans="2:15" ht="18.75">
      <c r="B150" s="71"/>
      <c r="C150" s="72"/>
      <c r="D150" s="72"/>
      <c r="E150" s="72"/>
      <c r="F150" s="72"/>
      <c r="G150" s="72"/>
      <c r="H150" s="72"/>
      <c r="I150" s="72"/>
      <c r="J150" s="72"/>
      <c r="K150" s="72"/>
      <c r="L150" s="72"/>
      <c r="M150" s="73"/>
      <c r="N150" s="73"/>
      <c r="O150" s="73"/>
    </row>
    <row r="151" spans="2:15" ht="18.75">
      <c r="B151" s="71" t="s">
        <v>113</v>
      </c>
      <c r="C151" s="72"/>
      <c r="D151" s="72"/>
      <c r="E151" s="72"/>
      <c r="F151" s="72"/>
      <c r="G151" s="72"/>
      <c r="H151" s="72"/>
      <c r="I151" s="72"/>
      <c r="J151" s="72"/>
      <c r="K151" s="72"/>
      <c r="L151" s="72"/>
      <c r="M151" s="73"/>
      <c r="N151" s="73"/>
      <c r="O151" s="73"/>
    </row>
    <row r="152" spans="2:15" ht="18.75">
      <c r="B152" s="71"/>
      <c r="C152" s="74" t="s">
        <v>151</v>
      </c>
      <c r="D152" s="72"/>
      <c r="E152" s="72"/>
      <c r="F152" s="72"/>
      <c r="G152" s="72"/>
      <c r="H152" s="72"/>
      <c r="I152" s="72"/>
      <c r="J152" s="72"/>
      <c r="K152" s="72"/>
      <c r="L152" s="72"/>
      <c r="M152" s="73"/>
      <c r="N152" s="73"/>
      <c r="O152" s="73"/>
    </row>
    <row r="153" spans="2:15" ht="18.75">
      <c r="B153" s="71"/>
      <c r="C153" s="74" t="s">
        <v>152</v>
      </c>
      <c r="D153" s="72"/>
      <c r="E153" s="72"/>
      <c r="F153" s="72"/>
      <c r="G153" s="72"/>
      <c r="H153" s="72"/>
      <c r="I153" s="72"/>
      <c r="J153" s="72"/>
      <c r="K153" s="72"/>
      <c r="L153" s="72"/>
      <c r="M153" s="73"/>
      <c r="N153" s="73"/>
      <c r="O153" s="73"/>
    </row>
    <row r="154" spans="2:15" ht="18.75">
      <c r="B154" s="71"/>
      <c r="C154" s="72"/>
      <c r="D154" s="72"/>
      <c r="E154" s="72"/>
      <c r="F154" s="72"/>
      <c r="G154" s="72"/>
      <c r="H154" s="72"/>
      <c r="I154" s="72"/>
      <c r="J154" s="72"/>
      <c r="K154" s="72"/>
      <c r="L154" s="72"/>
      <c r="M154" s="73"/>
      <c r="N154" s="73"/>
      <c r="O154" s="73"/>
    </row>
    <row r="155" spans="2:15" ht="18.75">
      <c r="B155" s="71" t="s">
        <v>114</v>
      </c>
      <c r="C155" s="72"/>
      <c r="D155" s="72"/>
      <c r="E155" s="72"/>
      <c r="F155" s="72"/>
      <c r="G155" s="72"/>
      <c r="H155" s="72"/>
      <c r="I155" s="72"/>
      <c r="J155" s="72"/>
      <c r="K155" s="72"/>
      <c r="L155" s="72"/>
      <c r="M155" s="73"/>
      <c r="N155" s="73"/>
      <c r="O155" s="73"/>
    </row>
    <row r="156" spans="2:15" ht="18.75">
      <c r="B156" s="71"/>
      <c r="C156" s="74" t="s">
        <v>151</v>
      </c>
      <c r="D156" s="72"/>
      <c r="E156" s="72"/>
      <c r="F156" s="72"/>
      <c r="G156" s="72"/>
      <c r="H156" s="72"/>
      <c r="I156" s="72"/>
      <c r="J156" s="72"/>
      <c r="K156" s="72"/>
      <c r="L156" s="72"/>
      <c r="M156" s="73"/>
      <c r="N156" s="73"/>
      <c r="O156" s="73"/>
    </row>
    <row r="157" spans="2:15" ht="18.75">
      <c r="B157" s="71"/>
      <c r="C157" s="74" t="s">
        <v>152</v>
      </c>
      <c r="D157" s="72"/>
      <c r="E157" s="72"/>
      <c r="F157" s="72"/>
      <c r="G157" s="72"/>
      <c r="H157" s="72"/>
      <c r="I157" s="72"/>
      <c r="J157" s="72"/>
      <c r="K157" s="72"/>
      <c r="L157" s="72"/>
      <c r="M157" s="73"/>
      <c r="N157" s="73"/>
      <c r="O157" s="73"/>
    </row>
    <row r="158" spans="2:15" ht="18.75">
      <c r="B158" s="71"/>
      <c r="C158" s="72"/>
      <c r="D158" s="72"/>
      <c r="E158" s="72"/>
      <c r="F158" s="72"/>
      <c r="G158" s="72"/>
      <c r="H158" s="72"/>
      <c r="I158" s="72"/>
      <c r="J158" s="72"/>
      <c r="K158" s="72"/>
      <c r="L158" s="72"/>
      <c r="M158" s="73"/>
      <c r="N158" s="73"/>
      <c r="O158" s="73"/>
    </row>
    <row r="159" spans="2:15" ht="18.75">
      <c r="B159" s="71" t="s">
        <v>115</v>
      </c>
      <c r="C159" s="72"/>
      <c r="D159" s="72"/>
      <c r="E159" s="72"/>
      <c r="F159" s="72"/>
      <c r="G159" s="72"/>
      <c r="H159" s="72"/>
      <c r="I159" s="72"/>
      <c r="J159" s="72"/>
      <c r="K159" s="72"/>
      <c r="L159" s="72"/>
      <c r="M159" s="73"/>
      <c r="N159" s="73"/>
      <c r="O159" s="73"/>
    </row>
    <row r="160" spans="2:15" ht="18.75">
      <c r="B160" s="71"/>
      <c r="C160" s="74" t="s">
        <v>151</v>
      </c>
      <c r="D160" s="72"/>
      <c r="E160" s="72"/>
      <c r="F160" s="72"/>
      <c r="G160" s="72"/>
      <c r="H160" s="72"/>
      <c r="I160" s="72"/>
      <c r="J160" s="72"/>
      <c r="K160" s="72"/>
      <c r="L160" s="72"/>
      <c r="M160" s="73"/>
      <c r="N160" s="73"/>
      <c r="O160" s="73"/>
    </row>
    <row r="161" spans="2:15" ht="18.75">
      <c r="B161" s="71"/>
      <c r="C161" s="74" t="s">
        <v>152</v>
      </c>
      <c r="D161" s="72"/>
      <c r="E161" s="72"/>
      <c r="F161" s="72"/>
      <c r="G161" s="72"/>
      <c r="H161" s="72"/>
      <c r="I161" s="72"/>
      <c r="J161" s="72"/>
      <c r="K161" s="72"/>
      <c r="L161" s="72"/>
      <c r="M161" s="73"/>
      <c r="N161" s="73"/>
      <c r="O161" s="73"/>
    </row>
    <row r="162" spans="2:15" ht="18.75">
      <c r="B162" s="71"/>
      <c r="C162" s="72"/>
      <c r="D162" s="72"/>
      <c r="E162" s="72"/>
      <c r="F162" s="72"/>
      <c r="G162" s="72"/>
      <c r="H162" s="72"/>
      <c r="I162" s="72"/>
      <c r="J162" s="72"/>
      <c r="K162" s="72"/>
      <c r="L162" s="72"/>
      <c r="M162" s="73"/>
      <c r="N162" s="73"/>
      <c r="O162" s="73"/>
    </row>
    <row r="163" spans="2:15" ht="18.75">
      <c r="B163" s="71" t="s">
        <v>116</v>
      </c>
      <c r="C163" s="72"/>
      <c r="D163" s="72"/>
      <c r="E163" s="72"/>
      <c r="F163" s="72"/>
      <c r="G163" s="72"/>
      <c r="H163" s="72"/>
      <c r="I163" s="72"/>
      <c r="J163" s="72"/>
      <c r="K163" s="72"/>
      <c r="L163" s="72"/>
      <c r="M163" s="73"/>
      <c r="N163" s="73"/>
      <c r="O163" s="73"/>
    </row>
    <row r="164" spans="2:15" ht="18.75">
      <c r="B164" s="71"/>
      <c r="C164" s="74" t="s">
        <v>151</v>
      </c>
      <c r="D164" s="72"/>
      <c r="E164" s="72"/>
      <c r="F164" s="72"/>
      <c r="G164" s="72"/>
      <c r="H164" s="72"/>
      <c r="I164" s="72"/>
      <c r="J164" s="72"/>
      <c r="K164" s="72"/>
      <c r="L164" s="72"/>
      <c r="M164" s="73"/>
      <c r="N164" s="73"/>
      <c r="O164" s="73"/>
    </row>
    <row r="165" spans="2:15" ht="18.75">
      <c r="B165" s="71"/>
      <c r="C165" s="74" t="s">
        <v>152</v>
      </c>
      <c r="D165" s="72"/>
      <c r="E165" s="72"/>
      <c r="F165" s="72"/>
      <c r="G165" s="72"/>
      <c r="H165" s="72"/>
      <c r="I165" s="72"/>
      <c r="J165" s="72"/>
      <c r="K165" s="72"/>
      <c r="L165" s="72"/>
      <c r="M165" s="73"/>
      <c r="N165" s="73"/>
      <c r="O165" s="73"/>
    </row>
    <row r="166" spans="2:15" ht="18.75">
      <c r="B166" s="71"/>
      <c r="C166" s="72"/>
      <c r="D166" s="72"/>
      <c r="E166" s="72"/>
      <c r="F166" s="72"/>
      <c r="G166" s="72"/>
      <c r="H166" s="72"/>
      <c r="I166" s="72"/>
      <c r="J166" s="72"/>
      <c r="K166" s="72"/>
      <c r="L166" s="72"/>
      <c r="M166" s="73"/>
      <c r="N166" s="73"/>
      <c r="O166" s="73"/>
    </row>
    <row r="167" spans="2:15" ht="18.75">
      <c r="B167" s="71" t="s">
        <v>117</v>
      </c>
      <c r="C167" s="72"/>
      <c r="D167" s="72"/>
      <c r="E167" s="72"/>
      <c r="F167" s="72"/>
      <c r="G167" s="72"/>
      <c r="H167" s="72"/>
      <c r="I167" s="72"/>
      <c r="J167" s="72"/>
      <c r="K167" s="72"/>
      <c r="L167" s="72"/>
      <c r="M167" s="73"/>
      <c r="N167" s="73"/>
      <c r="O167" s="73"/>
    </row>
    <row r="168" spans="2:15" ht="18.75">
      <c r="B168" s="71"/>
      <c r="C168" s="74" t="s">
        <v>151</v>
      </c>
      <c r="D168" s="72"/>
      <c r="E168" s="72"/>
      <c r="F168" s="72"/>
      <c r="G168" s="72"/>
      <c r="H168" s="72"/>
      <c r="I168" s="72"/>
      <c r="J168" s="72"/>
      <c r="K168" s="72"/>
      <c r="L168" s="72"/>
      <c r="M168" s="73"/>
      <c r="N168" s="73"/>
      <c r="O168" s="73"/>
    </row>
    <row r="169" spans="2:15" ht="18.75">
      <c r="B169" s="71"/>
      <c r="C169" s="74" t="s">
        <v>152</v>
      </c>
      <c r="D169" s="72"/>
      <c r="E169" s="72"/>
      <c r="F169" s="72"/>
      <c r="G169" s="72"/>
      <c r="H169" s="72"/>
      <c r="I169" s="72"/>
      <c r="J169" s="72"/>
      <c r="K169" s="72"/>
      <c r="L169" s="72"/>
      <c r="M169" s="73"/>
      <c r="N169" s="73"/>
      <c r="O169" s="73"/>
    </row>
    <row r="170" spans="2:15" ht="18.75">
      <c r="B170" s="71"/>
      <c r="C170" s="72"/>
      <c r="D170" s="72"/>
      <c r="E170" s="72"/>
      <c r="F170" s="72"/>
      <c r="G170" s="72"/>
      <c r="H170" s="72"/>
      <c r="I170" s="72"/>
      <c r="J170" s="72"/>
      <c r="K170" s="72"/>
      <c r="L170" s="72"/>
      <c r="M170" s="73"/>
      <c r="N170" s="73"/>
      <c r="O170" s="73"/>
    </row>
    <row r="171" spans="2:15" ht="18.75">
      <c r="B171" s="71" t="s">
        <v>118</v>
      </c>
      <c r="C171" s="72"/>
      <c r="D171" s="72"/>
      <c r="E171" s="72"/>
      <c r="F171" s="72"/>
      <c r="G171" s="72"/>
      <c r="H171" s="72"/>
      <c r="I171" s="72"/>
      <c r="J171" s="72"/>
      <c r="K171" s="72"/>
      <c r="L171" s="72"/>
      <c r="M171" s="73"/>
      <c r="N171" s="73"/>
      <c r="O171" s="73"/>
    </row>
    <row r="172" spans="2:15" ht="18.75">
      <c r="B172" s="71"/>
      <c r="C172" s="74" t="s">
        <v>151</v>
      </c>
      <c r="D172" s="72"/>
      <c r="E172" s="72"/>
      <c r="F172" s="72"/>
      <c r="G172" s="72"/>
      <c r="H172" s="72"/>
      <c r="I172" s="72"/>
      <c r="J172" s="72"/>
      <c r="K172" s="72"/>
      <c r="L172" s="72"/>
      <c r="M172" s="73"/>
      <c r="N172" s="73"/>
      <c r="O172" s="73"/>
    </row>
    <row r="173" spans="2:15" ht="18.75">
      <c r="B173" s="71"/>
      <c r="C173" s="74" t="s">
        <v>152</v>
      </c>
      <c r="D173" s="72"/>
      <c r="E173" s="72"/>
      <c r="F173" s="72"/>
      <c r="G173" s="72"/>
      <c r="H173" s="72"/>
      <c r="I173" s="72"/>
      <c r="J173" s="72"/>
      <c r="K173" s="72"/>
      <c r="L173" s="72"/>
      <c r="M173" s="73"/>
      <c r="N173" s="73"/>
      <c r="O173" s="73"/>
    </row>
    <row r="174" spans="2:15" ht="18.75">
      <c r="B174" s="71"/>
      <c r="C174" s="72"/>
      <c r="D174" s="72"/>
      <c r="E174" s="72"/>
      <c r="F174" s="72"/>
      <c r="G174" s="72"/>
      <c r="H174" s="72"/>
      <c r="I174" s="72"/>
      <c r="J174" s="72"/>
      <c r="K174" s="72"/>
      <c r="L174" s="72"/>
      <c r="M174" s="73"/>
      <c r="N174" s="73"/>
      <c r="O174" s="73"/>
    </row>
    <row r="175" spans="2:15" ht="18.75">
      <c r="B175" s="71" t="s">
        <v>119</v>
      </c>
      <c r="C175" s="72"/>
      <c r="D175" s="72"/>
      <c r="E175" s="72"/>
      <c r="F175" s="72"/>
      <c r="G175" s="72"/>
      <c r="H175" s="72"/>
      <c r="I175" s="72"/>
      <c r="J175" s="72"/>
      <c r="K175" s="72"/>
      <c r="L175" s="72"/>
      <c r="M175" s="73"/>
      <c r="N175" s="73"/>
      <c r="O175" s="73"/>
    </row>
    <row r="176" spans="2:15" ht="18.75">
      <c r="B176" s="71"/>
      <c r="C176" s="74" t="s">
        <v>151</v>
      </c>
      <c r="D176" s="72"/>
      <c r="E176" s="72"/>
      <c r="F176" s="72"/>
      <c r="G176" s="72"/>
      <c r="H176" s="72"/>
      <c r="I176" s="72"/>
      <c r="J176" s="72"/>
      <c r="K176" s="72"/>
      <c r="L176" s="72"/>
      <c r="M176" s="73"/>
      <c r="N176" s="73"/>
      <c r="O176" s="73"/>
    </row>
    <row r="177" spans="2:15" ht="18.75">
      <c r="B177" s="71"/>
      <c r="C177" s="74" t="s">
        <v>152</v>
      </c>
      <c r="D177" s="72"/>
      <c r="E177" s="72"/>
      <c r="F177" s="72"/>
      <c r="G177" s="72"/>
      <c r="H177" s="72"/>
      <c r="I177" s="72"/>
      <c r="J177" s="72"/>
      <c r="K177" s="72"/>
      <c r="L177" s="72"/>
      <c r="M177" s="73"/>
      <c r="N177" s="73"/>
      <c r="O177" s="73"/>
    </row>
    <row r="178" spans="2:15" ht="18.75">
      <c r="B178" s="71"/>
      <c r="C178" s="72"/>
      <c r="D178" s="72"/>
      <c r="E178" s="72"/>
      <c r="F178" s="72"/>
      <c r="G178" s="72"/>
      <c r="H178" s="72"/>
      <c r="I178" s="72"/>
      <c r="J178" s="72"/>
      <c r="K178" s="72"/>
      <c r="L178" s="72"/>
      <c r="M178" s="73"/>
      <c r="N178" s="73"/>
      <c r="O178" s="73"/>
    </row>
    <row r="179" spans="2:15" ht="18.75">
      <c r="B179" s="71" t="s">
        <v>120</v>
      </c>
      <c r="C179" s="72"/>
      <c r="D179" s="72"/>
      <c r="E179" s="72"/>
      <c r="F179" s="72"/>
      <c r="G179" s="72"/>
      <c r="H179" s="72"/>
      <c r="I179" s="72"/>
      <c r="J179" s="72"/>
      <c r="K179" s="72"/>
      <c r="L179" s="72"/>
      <c r="M179" s="73"/>
      <c r="N179" s="73"/>
      <c r="O179" s="73"/>
    </row>
    <row r="180" spans="2:15" ht="18.75">
      <c r="B180" s="71"/>
      <c r="C180" s="74" t="s">
        <v>151</v>
      </c>
      <c r="D180" s="72"/>
      <c r="E180" s="72"/>
      <c r="F180" s="72"/>
      <c r="G180" s="72"/>
      <c r="H180" s="72"/>
      <c r="I180" s="72"/>
      <c r="J180" s="72"/>
      <c r="K180" s="72"/>
      <c r="L180" s="72"/>
      <c r="M180" s="73"/>
      <c r="N180" s="73"/>
      <c r="O180" s="73"/>
    </row>
    <row r="181" spans="2:15" ht="18.75">
      <c r="B181" s="71"/>
      <c r="C181" s="74" t="s">
        <v>152</v>
      </c>
      <c r="D181" s="72"/>
      <c r="E181" s="72"/>
      <c r="F181" s="72"/>
      <c r="G181" s="72"/>
      <c r="H181" s="72"/>
      <c r="I181" s="72"/>
      <c r="J181" s="72"/>
      <c r="K181" s="72"/>
      <c r="L181" s="72"/>
      <c r="M181" s="73"/>
      <c r="N181" s="73"/>
      <c r="O181" s="73"/>
    </row>
    <row r="182" spans="2:15" ht="18.75">
      <c r="B182" s="71"/>
      <c r="C182" s="72"/>
      <c r="D182" s="72"/>
      <c r="E182" s="72"/>
      <c r="F182" s="72"/>
      <c r="G182" s="72"/>
      <c r="H182" s="72"/>
      <c r="I182" s="72"/>
      <c r="J182" s="72"/>
      <c r="K182" s="72"/>
      <c r="L182" s="72"/>
      <c r="M182" s="73"/>
      <c r="N182" s="73"/>
      <c r="O182" s="73"/>
    </row>
    <row r="183" spans="2:15" ht="18.75">
      <c r="B183" s="71" t="s">
        <v>149</v>
      </c>
      <c r="C183" s="72"/>
      <c r="D183" s="72"/>
      <c r="E183" s="72"/>
      <c r="F183" s="72"/>
      <c r="G183" s="72"/>
      <c r="H183" s="72"/>
      <c r="I183" s="72"/>
      <c r="J183" s="72"/>
      <c r="K183" s="72"/>
      <c r="L183" s="72"/>
      <c r="M183" s="73"/>
      <c r="N183" s="73"/>
      <c r="O183" s="73"/>
    </row>
    <row r="184" spans="2:15" ht="18.75">
      <c r="B184" s="71"/>
      <c r="C184" s="74" t="s">
        <v>151</v>
      </c>
      <c r="D184" s="72"/>
      <c r="E184" s="72"/>
      <c r="F184" s="72"/>
      <c r="G184" s="72"/>
      <c r="H184" s="72"/>
      <c r="I184" s="72"/>
      <c r="J184" s="72"/>
      <c r="K184" s="72"/>
      <c r="L184" s="72"/>
      <c r="M184" s="73"/>
      <c r="N184" s="73"/>
      <c r="O184" s="73"/>
    </row>
    <row r="185" spans="2:15" ht="18.75">
      <c r="B185" s="71"/>
      <c r="C185" s="74" t="s">
        <v>152</v>
      </c>
      <c r="D185" s="72"/>
      <c r="E185" s="72"/>
      <c r="F185" s="72"/>
      <c r="G185" s="72"/>
      <c r="H185" s="72"/>
      <c r="I185" s="72"/>
      <c r="J185" s="72"/>
      <c r="K185" s="72"/>
      <c r="L185" s="72"/>
      <c r="M185" s="73"/>
      <c r="N185" s="73"/>
      <c r="O185" s="73"/>
    </row>
    <row r="186" spans="2:15" ht="18.75">
      <c r="B186" s="71"/>
      <c r="C186" s="72"/>
      <c r="D186" s="72"/>
      <c r="E186" s="72"/>
      <c r="F186" s="72"/>
      <c r="G186" s="72"/>
      <c r="H186" s="72"/>
      <c r="I186" s="72"/>
      <c r="J186" s="72"/>
      <c r="K186" s="72"/>
      <c r="L186" s="72"/>
      <c r="M186" s="73"/>
      <c r="N186" s="73"/>
      <c r="O186" s="73"/>
    </row>
    <row r="187" spans="2:15" ht="18.75">
      <c r="B187" s="71" t="s">
        <v>121</v>
      </c>
      <c r="C187" s="72"/>
      <c r="D187" s="72"/>
      <c r="E187" s="72"/>
      <c r="F187" s="72"/>
      <c r="G187" s="72"/>
      <c r="H187" s="72"/>
      <c r="I187" s="72"/>
      <c r="J187" s="72"/>
      <c r="K187" s="72"/>
      <c r="L187" s="72"/>
      <c r="M187" s="73"/>
      <c r="N187" s="73"/>
      <c r="O187" s="73"/>
    </row>
    <row r="188" spans="2:15" ht="18.75">
      <c r="B188" s="71"/>
      <c r="C188" s="74" t="s">
        <v>151</v>
      </c>
      <c r="D188" s="72"/>
      <c r="E188" s="72"/>
      <c r="F188" s="72"/>
      <c r="G188" s="72"/>
      <c r="H188" s="72"/>
      <c r="I188" s="72"/>
      <c r="J188" s="72"/>
      <c r="K188" s="72"/>
      <c r="L188" s="72"/>
      <c r="M188" s="73"/>
      <c r="N188" s="73"/>
      <c r="O188" s="73"/>
    </row>
    <row r="189" spans="2:15" ht="18.75">
      <c r="B189" s="71"/>
      <c r="C189" s="74" t="s">
        <v>152</v>
      </c>
      <c r="D189" s="72"/>
      <c r="E189" s="72"/>
      <c r="F189" s="72"/>
      <c r="G189" s="72"/>
      <c r="H189" s="72"/>
      <c r="I189" s="72"/>
      <c r="J189" s="72"/>
      <c r="K189" s="72"/>
      <c r="L189" s="72"/>
      <c r="M189" s="73"/>
      <c r="N189" s="73"/>
      <c r="O189" s="73"/>
    </row>
    <row r="190" spans="2:15" ht="18.75">
      <c r="B190" s="71"/>
      <c r="C190" s="72"/>
      <c r="D190" s="72"/>
      <c r="E190" s="72"/>
      <c r="F190" s="72"/>
      <c r="G190" s="72"/>
      <c r="H190" s="72"/>
      <c r="I190" s="72"/>
      <c r="J190" s="72"/>
      <c r="K190" s="72"/>
      <c r="L190" s="72"/>
      <c r="M190" s="73"/>
      <c r="N190" s="73"/>
      <c r="O190" s="73"/>
    </row>
    <row r="191" spans="2:15" ht="18.75">
      <c r="B191" s="71" t="s">
        <v>122</v>
      </c>
      <c r="C191" s="72"/>
      <c r="D191" s="72"/>
      <c r="E191" s="72"/>
      <c r="F191" s="72"/>
      <c r="G191" s="72"/>
      <c r="H191" s="72"/>
      <c r="I191" s="72"/>
      <c r="J191" s="72"/>
      <c r="K191" s="72"/>
      <c r="L191" s="72"/>
      <c r="M191" s="73"/>
      <c r="N191" s="73"/>
      <c r="O191" s="73"/>
    </row>
    <row r="192" spans="2:15" ht="18.75">
      <c r="B192" s="71"/>
      <c r="C192" s="74" t="s">
        <v>151</v>
      </c>
      <c r="D192" s="72"/>
      <c r="E192" s="72"/>
      <c r="F192" s="72"/>
      <c r="G192" s="72"/>
      <c r="H192" s="72"/>
      <c r="I192" s="72"/>
      <c r="J192" s="72"/>
      <c r="K192" s="72"/>
      <c r="L192" s="72"/>
      <c r="M192" s="73"/>
      <c r="N192" s="73"/>
      <c r="O192" s="73"/>
    </row>
    <row r="193" spans="2:15" ht="18.75">
      <c r="B193" s="71"/>
      <c r="C193" s="74" t="s">
        <v>152</v>
      </c>
      <c r="D193" s="72"/>
      <c r="E193" s="72"/>
      <c r="F193" s="72"/>
      <c r="G193" s="72"/>
      <c r="H193" s="72"/>
      <c r="I193" s="72"/>
      <c r="J193" s="72"/>
      <c r="K193" s="72"/>
      <c r="L193" s="72"/>
      <c r="M193" s="73"/>
      <c r="N193" s="73"/>
      <c r="O193" s="73"/>
    </row>
    <row r="194" spans="2:15" ht="18.75">
      <c r="B194" s="71"/>
      <c r="C194" s="72"/>
      <c r="D194" s="72"/>
      <c r="E194" s="72"/>
      <c r="F194" s="72"/>
      <c r="G194" s="72"/>
      <c r="H194" s="72"/>
      <c r="I194" s="72"/>
      <c r="J194" s="72"/>
      <c r="K194" s="72"/>
      <c r="L194" s="72"/>
      <c r="M194" s="73"/>
      <c r="N194" s="73"/>
      <c r="O194" s="73"/>
    </row>
    <row r="195" spans="2:15" ht="18.75">
      <c r="B195" s="71" t="s">
        <v>123</v>
      </c>
      <c r="C195" s="72"/>
      <c r="D195" s="72"/>
      <c r="E195" s="72"/>
      <c r="F195" s="72"/>
      <c r="G195" s="72"/>
      <c r="H195" s="72"/>
      <c r="I195" s="72"/>
      <c r="J195" s="72"/>
      <c r="K195" s="72"/>
      <c r="L195" s="72"/>
      <c r="M195" s="73"/>
      <c r="N195" s="73"/>
      <c r="O195" s="73"/>
    </row>
    <row r="196" spans="2:15" ht="18.75">
      <c r="B196" s="71"/>
      <c r="C196" s="74" t="s">
        <v>151</v>
      </c>
      <c r="D196" s="72"/>
      <c r="E196" s="72"/>
      <c r="F196" s="72"/>
      <c r="G196" s="72"/>
      <c r="H196" s="72"/>
      <c r="I196" s="72"/>
      <c r="J196" s="72"/>
      <c r="K196" s="72"/>
      <c r="L196" s="72"/>
      <c r="M196" s="73"/>
      <c r="N196" s="73"/>
      <c r="O196" s="73"/>
    </row>
    <row r="197" spans="2:15" ht="18.75">
      <c r="B197" s="71"/>
      <c r="C197" s="74" t="s">
        <v>152</v>
      </c>
      <c r="D197" s="72"/>
      <c r="E197" s="72"/>
      <c r="F197" s="72"/>
      <c r="G197" s="72"/>
      <c r="H197" s="72"/>
      <c r="I197" s="72"/>
      <c r="J197" s="72"/>
      <c r="K197" s="72"/>
      <c r="L197" s="72"/>
      <c r="M197" s="73"/>
      <c r="N197" s="73"/>
      <c r="O197" s="73"/>
    </row>
    <row r="198" spans="2:15" ht="18.75">
      <c r="B198" s="71"/>
      <c r="C198" s="72"/>
      <c r="D198" s="72"/>
      <c r="E198" s="72"/>
      <c r="F198" s="72"/>
      <c r="G198" s="72"/>
      <c r="H198" s="72"/>
      <c r="I198" s="72"/>
      <c r="J198" s="72"/>
      <c r="K198" s="72"/>
      <c r="L198" s="72"/>
      <c r="M198" s="73"/>
      <c r="N198" s="73"/>
      <c r="O198" s="73"/>
    </row>
    <row r="199" spans="2:15" ht="18.75">
      <c r="B199" s="71" t="s">
        <v>124</v>
      </c>
      <c r="C199" s="72"/>
      <c r="D199" s="72"/>
      <c r="E199" s="72"/>
      <c r="F199" s="72"/>
      <c r="G199" s="72"/>
      <c r="H199" s="72"/>
      <c r="I199" s="72"/>
      <c r="J199" s="72"/>
      <c r="K199" s="72"/>
      <c r="L199" s="72"/>
      <c r="M199" s="73"/>
      <c r="N199" s="73"/>
      <c r="O199" s="73"/>
    </row>
    <row r="200" spans="2:15" ht="18.75">
      <c r="B200" s="71"/>
      <c r="C200" s="74" t="s">
        <v>151</v>
      </c>
      <c r="D200" s="72"/>
      <c r="E200" s="72"/>
      <c r="F200" s="72"/>
      <c r="G200" s="72"/>
      <c r="H200" s="72"/>
      <c r="I200" s="72"/>
      <c r="J200" s="72"/>
      <c r="K200" s="72"/>
      <c r="L200" s="72"/>
      <c r="M200" s="73"/>
      <c r="N200" s="73"/>
      <c r="O200" s="73"/>
    </row>
    <row r="201" spans="2:15" ht="18.75">
      <c r="B201" s="71"/>
      <c r="C201" s="74" t="s">
        <v>152</v>
      </c>
      <c r="D201" s="72"/>
      <c r="E201" s="72"/>
      <c r="F201" s="72"/>
      <c r="G201" s="72"/>
      <c r="H201" s="72"/>
      <c r="I201" s="72"/>
      <c r="J201" s="72"/>
      <c r="K201" s="72"/>
      <c r="L201" s="72"/>
      <c r="M201" s="73"/>
      <c r="N201" s="73"/>
      <c r="O201" s="73"/>
    </row>
    <row r="202" spans="2:15" ht="18.75">
      <c r="B202" s="71"/>
      <c r="C202" s="72"/>
      <c r="D202" s="72"/>
      <c r="E202" s="72"/>
      <c r="F202" s="72"/>
      <c r="G202" s="72"/>
      <c r="H202" s="72"/>
      <c r="I202" s="72"/>
      <c r="J202" s="72"/>
      <c r="K202" s="72"/>
      <c r="L202" s="72"/>
      <c r="M202" s="73"/>
      <c r="N202" s="73"/>
      <c r="O202" s="73"/>
    </row>
    <row r="203" spans="2:15" ht="18.75">
      <c r="B203" s="71" t="s">
        <v>125</v>
      </c>
      <c r="C203" s="72"/>
      <c r="D203" s="72"/>
      <c r="E203" s="72"/>
      <c r="F203" s="72"/>
      <c r="G203" s="72"/>
      <c r="H203" s="72"/>
      <c r="I203" s="72"/>
      <c r="J203" s="72"/>
      <c r="K203" s="72"/>
      <c r="L203" s="72"/>
      <c r="M203" s="73"/>
      <c r="N203" s="73"/>
      <c r="O203" s="73"/>
    </row>
    <row r="204" spans="2:15" ht="18.75">
      <c r="B204" s="71"/>
      <c r="C204" s="74" t="s">
        <v>151</v>
      </c>
      <c r="D204" s="72"/>
      <c r="E204" s="72"/>
      <c r="F204" s="72"/>
      <c r="G204" s="72"/>
      <c r="H204" s="72"/>
      <c r="I204" s="72"/>
      <c r="J204" s="72"/>
      <c r="K204" s="72"/>
      <c r="L204" s="72"/>
      <c r="M204" s="73"/>
      <c r="N204" s="73"/>
      <c r="O204" s="73"/>
    </row>
    <row r="205" spans="2:15" ht="18.75">
      <c r="B205" s="71"/>
      <c r="C205" s="74" t="s">
        <v>152</v>
      </c>
      <c r="D205" s="72"/>
      <c r="E205" s="72"/>
      <c r="F205" s="72"/>
      <c r="G205" s="72"/>
      <c r="H205" s="72"/>
      <c r="I205" s="72"/>
      <c r="J205" s="72"/>
      <c r="K205" s="72"/>
      <c r="L205" s="72"/>
      <c r="M205" s="73"/>
      <c r="N205" s="73"/>
      <c r="O205" s="73"/>
    </row>
    <row r="206" spans="2:15" ht="18.75">
      <c r="B206" s="71"/>
      <c r="C206" s="72"/>
      <c r="D206" s="72"/>
      <c r="E206" s="72"/>
      <c r="F206" s="72"/>
      <c r="G206" s="72"/>
      <c r="H206" s="72"/>
      <c r="I206" s="72"/>
      <c r="J206" s="72"/>
      <c r="K206" s="72"/>
      <c r="L206" s="72"/>
      <c r="M206" s="73"/>
      <c r="N206" s="73"/>
      <c r="O206" s="73"/>
    </row>
    <row r="207" spans="2:15" ht="18.75">
      <c r="B207" s="71" t="s">
        <v>126</v>
      </c>
      <c r="C207" s="72"/>
      <c r="D207" s="72"/>
      <c r="E207" s="72"/>
      <c r="F207" s="72"/>
      <c r="G207" s="72"/>
      <c r="H207" s="72"/>
      <c r="I207" s="72"/>
      <c r="J207" s="72"/>
      <c r="K207" s="72"/>
      <c r="L207" s="72"/>
      <c r="M207" s="73"/>
      <c r="N207" s="73"/>
      <c r="O207" s="73"/>
    </row>
    <row r="208" spans="2:15" ht="18.75">
      <c r="B208" s="71"/>
      <c r="C208" s="74" t="s">
        <v>151</v>
      </c>
      <c r="D208" s="72"/>
      <c r="E208" s="72"/>
      <c r="F208" s="72"/>
      <c r="G208" s="72"/>
      <c r="H208" s="72"/>
      <c r="I208" s="72"/>
      <c r="J208" s="72"/>
      <c r="K208" s="72"/>
      <c r="L208" s="72"/>
      <c r="M208" s="73"/>
      <c r="N208" s="73"/>
      <c r="O208" s="73"/>
    </row>
    <row r="209" spans="2:15" ht="18.75">
      <c r="B209" s="71"/>
      <c r="C209" s="74" t="s">
        <v>152</v>
      </c>
      <c r="D209" s="72"/>
      <c r="E209" s="72"/>
      <c r="F209" s="72"/>
      <c r="G209" s="72"/>
      <c r="H209" s="72"/>
      <c r="I209" s="72"/>
      <c r="J209" s="72"/>
      <c r="K209" s="72"/>
      <c r="L209" s="72"/>
      <c r="M209" s="73"/>
      <c r="N209" s="73"/>
      <c r="O209" s="73"/>
    </row>
    <row r="210" spans="2:15" ht="18.75">
      <c r="B210" s="71"/>
      <c r="C210" s="72"/>
      <c r="D210" s="72"/>
      <c r="E210" s="72"/>
      <c r="F210" s="72"/>
      <c r="G210" s="72"/>
      <c r="H210" s="72"/>
      <c r="I210" s="72"/>
      <c r="J210" s="72"/>
      <c r="K210" s="72"/>
      <c r="L210" s="72"/>
      <c r="M210" s="73"/>
      <c r="N210" s="73"/>
      <c r="O210" s="73"/>
    </row>
    <row r="211" spans="2:15" ht="18.75">
      <c r="B211" s="71" t="s">
        <v>127</v>
      </c>
      <c r="C211" s="72"/>
      <c r="D211" s="72"/>
      <c r="E211" s="72"/>
      <c r="F211" s="72"/>
      <c r="G211" s="72"/>
      <c r="H211" s="72"/>
      <c r="I211" s="72"/>
      <c r="J211" s="72"/>
      <c r="K211" s="72"/>
      <c r="L211" s="72"/>
      <c r="M211" s="73"/>
      <c r="N211" s="73"/>
      <c r="O211" s="73"/>
    </row>
    <row r="212" spans="2:15" ht="18.75">
      <c r="B212" s="71"/>
      <c r="C212" s="74" t="s">
        <v>151</v>
      </c>
      <c r="D212" s="72"/>
      <c r="E212" s="72"/>
      <c r="F212" s="72"/>
      <c r="G212" s="72"/>
      <c r="H212" s="72"/>
      <c r="I212" s="72"/>
      <c r="J212" s="72"/>
      <c r="K212" s="72"/>
      <c r="L212" s="72"/>
      <c r="M212" s="73"/>
      <c r="N212" s="73"/>
      <c r="O212" s="73"/>
    </row>
    <row r="213" spans="2:15" ht="18.75">
      <c r="B213" s="71"/>
      <c r="C213" s="74" t="s">
        <v>152</v>
      </c>
      <c r="D213" s="72"/>
      <c r="E213" s="72"/>
      <c r="F213" s="72"/>
      <c r="G213" s="72"/>
      <c r="H213" s="72"/>
      <c r="I213" s="72"/>
      <c r="J213" s="72"/>
      <c r="K213" s="72"/>
      <c r="L213" s="72"/>
      <c r="M213" s="73"/>
      <c r="N213" s="73"/>
      <c r="O213" s="73"/>
    </row>
    <row r="214" spans="2:15" ht="18.75">
      <c r="B214" s="71"/>
      <c r="C214" s="72"/>
      <c r="D214" s="72"/>
      <c r="E214" s="72"/>
      <c r="F214" s="72"/>
      <c r="G214" s="72"/>
      <c r="H214" s="72"/>
      <c r="I214" s="72"/>
      <c r="J214" s="72"/>
      <c r="K214" s="72"/>
      <c r="L214" s="72"/>
      <c r="M214" s="73"/>
      <c r="N214" s="73"/>
      <c r="O214" s="73"/>
    </row>
    <row r="215" spans="2:15" ht="18.75">
      <c r="B215" s="71" t="s">
        <v>128</v>
      </c>
      <c r="C215" s="72"/>
      <c r="D215" s="72"/>
      <c r="E215" s="72"/>
      <c r="F215" s="72"/>
      <c r="G215" s="72"/>
      <c r="H215" s="72"/>
      <c r="I215" s="72"/>
      <c r="J215" s="72"/>
      <c r="K215" s="72"/>
      <c r="L215" s="72"/>
      <c r="M215" s="73"/>
      <c r="N215" s="73"/>
      <c r="O215" s="73"/>
    </row>
    <row r="216" spans="2:15" ht="18.75">
      <c r="B216" s="71"/>
      <c r="C216" s="74" t="s">
        <v>151</v>
      </c>
      <c r="D216" s="72"/>
      <c r="E216" s="72"/>
      <c r="F216" s="72"/>
      <c r="G216" s="72"/>
      <c r="H216" s="72"/>
      <c r="I216" s="72"/>
      <c r="J216" s="72"/>
      <c r="K216" s="72"/>
      <c r="L216" s="72"/>
      <c r="M216" s="73"/>
      <c r="N216" s="73"/>
      <c r="O216" s="73"/>
    </row>
    <row r="217" spans="2:15" ht="18.75">
      <c r="B217" s="71"/>
      <c r="C217" s="74" t="s">
        <v>152</v>
      </c>
      <c r="D217" s="72"/>
      <c r="E217" s="72"/>
      <c r="F217" s="72"/>
      <c r="G217" s="72"/>
      <c r="H217" s="72"/>
      <c r="I217" s="72"/>
      <c r="J217" s="72"/>
      <c r="K217" s="72"/>
      <c r="L217" s="72"/>
      <c r="M217" s="73"/>
      <c r="N217" s="73"/>
      <c r="O217" s="73"/>
    </row>
    <row r="218" spans="2:15" ht="18.75">
      <c r="B218" s="71"/>
      <c r="C218" s="72"/>
      <c r="D218" s="72"/>
      <c r="E218" s="72"/>
      <c r="F218" s="72"/>
      <c r="G218" s="72"/>
      <c r="H218" s="72"/>
      <c r="I218" s="72"/>
      <c r="J218" s="72"/>
      <c r="K218" s="72"/>
      <c r="L218" s="72"/>
      <c r="M218" s="73"/>
      <c r="N218" s="73"/>
      <c r="O218" s="73"/>
    </row>
    <row r="219" spans="2:15" ht="18.75">
      <c r="B219" s="71" t="s">
        <v>129</v>
      </c>
      <c r="C219" s="72"/>
      <c r="D219" s="72"/>
      <c r="E219" s="72"/>
      <c r="F219" s="72"/>
      <c r="G219" s="72"/>
      <c r="H219" s="72"/>
      <c r="I219" s="72"/>
      <c r="J219" s="72"/>
      <c r="K219" s="72"/>
      <c r="L219" s="72"/>
      <c r="M219" s="73"/>
      <c r="N219" s="73"/>
      <c r="O219" s="73"/>
    </row>
    <row r="220" spans="2:15" ht="18.75">
      <c r="B220" s="71"/>
      <c r="C220" s="74" t="s">
        <v>151</v>
      </c>
      <c r="D220" s="72"/>
      <c r="E220" s="72"/>
      <c r="F220" s="72"/>
      <c r="G220" s="72"/>
      <c r="H220" s="72"/>
      <c r="I220" s="72"/>
      <c r="J220" s="72"/>
      <c r="K220" s="72"/>
      <c r="L220" s="72"/>
      <c r="M220" s="73"/>
      <c r="N220" s="73"/>
      <c r="O220" s="73"/>
    </row>
    <row r="221" spans="2:15" ht="18.75">
      <c r="B221" s="71"/>
      <c r="C221" s="74" t="s">
        <v>152</v>
      </c>
      <c r="D221" s="72"/>
      <c r="E221" s="72"/>
      <c r="F221" s="72"/>
      <c r="G221" s="72"/>
      <c r="H221" s="72"/>
      <c r="I221" s="72"/>
      <c r="J221" s="72"/>
      <c r="K221" s="72"/>
      <c r="L221" s="72"/>
      <c r="M221" s="73"/>
      <c r="N221" s="73"/>
      <c r="O221" s="73"/>
    </row>
    <row r="222" spans="2:15" ht="18.75">
      <c r="B222" s="71"/>
      <c r="C222" s="72"/>
      <c r="D222" s="72"/>
      <c r="E222" s="72"/>
      <c r="F222" s="72"/>
      <c r="G222" s="72"/>
      <c r="H222" s="72"/>
      <c r="I222" s="72"/>
      <c r="J222" s="72"/>
      <c r="K222" s="72"/>
      <c r="L222" s="72"/>
      <c r="M222" s="73"/>
      <c r="N222" s="73"/>
      <c r="O222" s="73"/>
    </row>
    <row r="223" spans="2:15" ht="18.75">
      <c r="B223" s="71" t="s">
        <v>130</v>
      </c>
      <c r="C223" s="72"/>
      <c r="D223" s="72"/>
      <c r="E223" s="72"/>
      <c r="F223" s="72"/>
      <c r="G223" s="72"/>
      <c r="H223" s="72"/>
      <c r="I223" s="72"/>
      <c r="J223" s="72"/>
      <c r="K223" s="72"/>
      <c r="L223" s="72"/>
      <c r="M223" s="73"/>
      <c r="N223" s="73"/>
      <c r="O223" s="73"/>
    </row>
    <row r="224" spans="2:15" ht="18.75">
      <c r="B224" s="71"/>
      <c r="C224" s="74" t="s">
        <v>151</v>
      </c>
      <c r="D224" s="72"/>
      <c r="E224" s="72"/>
      <c r="F224" s="72"/>
      <c r="G224" s="72"/>
      <c r="H224" s="72"/>
      <c r="I224" s="72"/>
      <c r="J224" s="72"/>
      <c r="K224" s="72"/>
      <c r="L224" s="72"/>
      <c r="M224" s="73"/>
      <c r="N224" s="73"/>
      <c r="O224" s="73"/>
    </row>
    <row r="225" spans="2:15" ht="18.75">
      <c r="B225" s="71"/>
      <c r="C225" s="74" t="s">
        <v>152</v>
      </c>
      <c r="D225" s="72"/>
      <c r="E225" s="72"/>
      <c r="F225" s="72"/>
      <c r="G225" s="72"/>
      <c r="H225" s="72"/>
      <c r="I225" s="72"/>
      <c r="J225" s="72"/>
      <c r="K225" s="72"/>
      <c r="L225" s="72"/>
      <c r="M225" s="73"/>
      <c r="N225" s="73"/>
      <c r="O225" s="73"/>
    </row>
    <row r="226" spans="2:15" ht="18.75">
      <c r="B226" s="71"/>
      <c r="C226" s="72"/>
      <c r="D226" s="72"/>
      <c r="E226" s="72"/>
      <c r="F226" s="72"/>
      <c r="G226" s="72"/>
      <c r="H226" s="72"/>
      <c r="I226" s="72"/>
      <c r="J226" s="72"/>
      <c r="K226" s="72"/>
      <c r="L226" s="72"/>
      <c r="M226" s="73"/>
      <c r="N226" s="73"/>
      <c r="O226" s="73"/>
    </row>
    <row r="227" spans="2:15" ht="18.75">
      <c r="B227" s="71" t="s">
        <v>131</v>
      </c>
      <c r="C227" s="72"/>
      <c r="D227" s="72"/>
      <c r="E227" s="72"/>
      <c r="F227" s="72"/>
      <c r="G227" s="72"/>
      <c r="H227" s="72"/>
      <c r="I227" s="72"/>
      <c r="J227" s="72"/>
      <c r="K227" s="72"/>
      <c r="L227" s="72"/>
      <c r="M227" s="73"/>
      <c r="N227" s="73"/>
      <c r="O227" s="73"/>
    </row>
    <row r="228" spans="2:15" ht="18.75">
      <c r="B228" s="71"/>
      <c r="C228" s="74" t="s">
        <v>151</v>
      </c>
      <c r="D228" s="72"/>
      <c r="E228" s="72"/>
      <c r="F228" s="72"/>
      <c r="G228" s="72"/>
      <c r="H228" s="72"/>
      <c r="I228" s="72"/>
      <c r="J228" s="72"/>
      <c r="K228" s="72"/>
      <c r="L228" s="72"/>
      <c r="M228" s="73"/>
      <c r="N228" s="73"/>
      <c r="O228" s="73"/>
    </row>
    <row r="229" spans="2:15" ht="18.75">
      <c r="B229" s="71"/>
      <c r="C229" s="74" t="s">
        <v>152</v>
      </c>
      <c r="D229" s="72"/>
      <c r="E229" s="72"/>
      <c r="F229" s="72"/>
      <c r="G229" s="72"/>
      <c r="H229" s="72"/>
      <c r="I229" s="72"/>
      <c r="J229" s="72"/>
      <c r="K229" s="72"/>
      <c r="L229" s="72"/>
      <c r="M229" s="73"/>
      <c r="N229" s="73"/>
      <c r="O229" s="73"/>
    </row>
    <row r="230" spans="2:15" ht="18.75">
      <c r="B230" s="71"/>
      <c r="C230" s="72"/>
      <c r="D230" s="72"/>
      <c r="E230" s="72"/>
      <c r="F230" s="72"/>
      <c r="G230" s="72"/>
      <c r="H230" s="72"/>
      <c r="I230" s="72"/>
      <c r="J230" s="72"/>
      <c r="K230" s="72"/>
      <c r="L230" s="72"/>
      <c r="M230" s="73"/>
      <c r="N230" s="73"/>
      <c r="O230" s="73"/>
    </row>
    <row r="231" spans="2:15" ht="18.75">
      <c r="B231" s="71" t="s">
        <v>132</v>
      </c>
      <c r="C231" s="72"/>
      <c r="D231" s="72"/>
      <c r="E231" s="72"/>
      <c r="F231" s="72"/>
      <c r="G231" s="72"/>
      <c r="H231" s="72"/>
      <c r="I231" s="72"/>
      <c r="J231" s="72"/>
      <c r="K231" s="72"/>
      <c r="L231" s="72"/>
      <c r="M231" s="73"/>
      <c r="N231" s="73"/>
      <c r="O231" s="73"/>
    </row>
    <row r="232" spans="2:15" ht="18.75">
      <c r="B232" s="71"/>
      <c r="C232" s="74" t="s">
        <v>151</v>
      </c>
      <c r="D232" s="72"/>
      <c r="E232" s="72"/>
      <c r="F232" s="72"/>
      <c r="G232" s="72"/>
      <c r="H232" s="72"/>
      <c r="I232" s="72"/>
      <c r="J232" s="72"/>
      <c r="K232" s="72"/>
      <c r="L232" s="72"/>
      <c r="M232" s="73"/>
      <c r="N232" s="73"/>
      <c r="O232" s="73"/>
    </row>
    <row r="233" spans="2:15" ht="18.75">
      <c r="B233" s="71"/>
      <c r="C233" s="74" t="s">
        <v>152</v>
      </c>
      <c r="D233" s="72"/>
      <c r="E233" s="72"/>
      <c r="F233" s="72"/>
      <c r="G233" s="72"/>
      <c r="H233" s="72"/>
      <c r="I233" s="72"/>
      <c r="J233" s="72"/>
      <c r="K233" s="72"/>
      <c r="L233" s="72"/>
      <c r="M233" s="73"/>
      <c r="N233" s="73"/>
      <c r="O233" s="73"/>
    </row>
    <row r="234" spans="2:15" ht="18.75">
      <c r="B234" s="71"/>
      <c r="C234" s="72"/>
      <c r="D234" s="72"/>
      <c r="E234" s="72"/>
      <c r="F234" s="72"/>
      <c r="G234" s="72"/>
      <c r="H234" s="72"/>
      <c r="I234" s="72"/>
      <c r="J234" s="72"/>
      <c r="K234" s="72"/>
      <c r="L234" s="72"/>
      <c r="M234" s="73"/>
      <c r="N234" s="73"/>
      <c r="O234" s="73"/>
    </row>
    <row r="235" spans="2:15" ht="18.75">
      <c r="B235" s="71" t="s">
        <v>133</v>
      </c>
      <c r="C235" s="72"/>
      <c r="D235" s="72"/>
      <c r="E235" s="72"/>
      <c r="F235" s="72"/>
      <c r="G235" s="72"/>
      <c r="H235" s="72"/>
      <c r="I235" s="72"/>
      <c r="J235" s="72"/>
      <c r="K235" s="72"/>
      <c r="L235" s="72"/>
      <c r="M235" s="73"/>
      <c r="N235" s="73"/>
      <c r="O235" s="73"/>
    </row>
    <row r="236" spans="2:15" ht="18.75">
      <c r="B236" s="71"/>
      <c r="C236" s="74" t="s">
        <v>151</v>
      </c>
      <c r="D236" s="72"/>
      <c r="E236" s="72"/>
      <c r="F236" s="72"/>
      <c r="G236" s="72"/>
      <c r="H236" s="72"/>
      <c r="I236" s="72"/>
      <c r="J236" s="72"/>
      <c r="K236" s="72"/>
      <c r="L236" s="72"/>
      <c r="M236" s="73"/>
      <c r="N236" s="73"/>
      <c r="O236" s="73"/>
    </row>
    <row r="237" spans="2:15" ht="18.75">
      <c r="B237" s="71"/>
      <c r="C237" s="74" t="s">
        <v>152</v>
      </c>
      <c r="D237" s="72"/>
      <c r="E237" s="72"/>
      <c r="F237" s="72"/>
      <c r="G237" s="72"/>
      <c r="H237" s="72"/>
      <c r="I237" s="72"/>
      <c r="J237" s="72"/>
      <c r="K237" s="72"/>
      <c r="L237" s="72"/>
      <c r="M237" s="73"/>
      <c r="N237" s="73"/>
      <c r="O237" s="73"/>
    </row>
    <row r="238" spans="2:15" ht="18.75">
      <c r="B238" s="71"/>
      <c r="C238" s="72"/>
      <c r="D238" s="72"/>
      <c r="E238" s="72"/>
      <c r="F238" s="72"/>
      <c r="G238" s="72"/>
      <c r="H238" s="72"/>
      <c r="I238" s="72"/>
      <c r="J238" s="72"/>
      <c r="K238" s="72"/>
      <c r="L238" s="72"/>
      <c r="M238" s="73"/>
      <c r="N238" s="73"/>
      <c r="O238" s="73"/>
    </row>
    <row r="239" spans="2:15" ht="18.75">
      <c r="B239" s="71" t="s">
        <v>134</v>
      </c>
      <c r="C239" s="72"/>
      <c r="D239" s="72"/>
      <c r="E239" s="72"/>
      <c r="F239" s="72"/>
      <c r="G239" s="72"/>
      <c r="H239" s="72"/>
      <c r="I239" s="72"/>
      <c r="J239" s="72"/>
      <c r="K239" s="72"/>
      <c r="L239" s="72"/>
      <c r="M239" s="73"/>
      <c r="N239" s="73"/>
      <c r="O239" s="73"/>
    </row>
    <row r="240" spans="2:15" ht="18.75">
      <c r="B240" s="71"/>
      <c r="C240" s="74" t="s">
        <v>151</v>
      </c>
      <c r="D240" s="72"/>
      <c r="E240" s="72"/>
      <c r="F240" s="72"/>
      <c r="G240" s="72"/>
      <c r="H240" s="72"/>
      <c r="I240" s="72"/>
      <c r="J240" s="72"/>
      <c r="K240" s="72"/>
      <c r="L240" s="72"/>
      <c r="M240" s="73"/>
      <c r="N240" s="73"/>
      <c r="O240" s="73"/>
    </row>
    <row r="241" spans="2:15" ht="18.75">
      <c r="B241" s="71"/>
      <c r="C241" s="74" t="s">
        <v>152</v>
      </c>
      <c r="D241" s="72"/>
      <c r="E241" s="72"/>
      <c r="F241" s="72"/>
      <c r="G241" s="72"/>
      <c r="H241" s="72"/>
      <c r="I241" s="72"/>
      <c r="J241" s="72"/>
      <c r="K241" s="72"/>
      <c r="L241" s="72"/>
      <c r="M241" s="73"/>
      <c r="N241" s="73"/>
      <c r="O241" s="73"/>
    </row>
    <row r="242" spans="2:15" ht="18.75">
      <c r="B242" s="71"/>
      <c r="C242" s="72"/>
      <c r="D242" s="72"/>
      <c r="E242" s="72"/>
      <c r="F242" s="72"/>
      <c r="G242" s="72"/>
      <c r="H242" s="72"/>
      <c r="I242" s="72"/>
      <c r="J242" s="72"/>
      <c r="K242" s="72"/>
      <c r="L242" s="72"/>
      <c r="M242" s="73"/>
      <c r="N242" s="73"/>
      <c r="O242" s="73"/>
    </row>
    <row r="243" spans="2:15" ht="18.75">
      <c r="B243" s="71" t="s">
        <v>135</v>
      </c>
      <c r="C243" s="72"/>
      <c r="D243" s="72"/>
      <c r="E243" s="72"/>
      <c r="F243" s="72"/>
      <c r="G243" s="72"/>
      <c r="H243" s="72"/>
      <c r="I243" s="72"/>
      <c r="J243" s="72"/>
      <c r="K243" s="72"/>
      <c r="L243" s="72"/>
      <c r="M243" s="73"/>
      <c r="N243" s="73"/>
      <c r="O243" s="73"/>
    </row>
    <row r="244" spans="2:15" ht="18.75">
      <c r="B244" s="71"/>
      <c r="C244" s="74" t="s">
        <v>151</v>
      </c>
      <c r="D244" s="72"/>
      <c r="E244" s="72"/>
      <c r="F244" s="72"/>
      <c r="G244" s="72"/>
      <c r="H244" s="72"/>
      <c r="I244" s="72"/>
      <c r="J244" s="72"/>
      <c r="K244" s="72"/>
      <c r="L244" s="72"/>
      <c r="M244" s="73"/>
      <c r="N244" s="73"/>
      <c r="O244" s="73"/>
    </row>
    <row r="245" spans="2:15" ht="18.75">
      <c r="B245" s="71"/>
      <c r="C245" s="74" t="s">
        <v>152</v>
      </c>
      <c r="D245" s="72"/>
      <c r="E245" s="72"/>
      <c r="F245" s="72"/>
      <c r="G245" s="72"/>
      <c r="H245" s="72"/>
      <c r="I245" s="72"/>
      <c r="J245" s="72"/>
      <c r="K245" s="72"/>
      <c r="L245" s="72"/>
      <c r="M245" s="73"/>
      <c r="N245" s="73"/>
      <c r="O245" s="73"/>
    </row>
    <row r="246" spans="2:15" ht="18.75">
      <c r="B246" s="71"/>
      <c r="C246" s="72"/>
      <c r="D246" s="72"/>
      <c r="E246" s="72"/>
      <c r="F246" s="72"/>
      <c r="G246" s="72"/>
      <c r="H246" s="72"/>
      <c r="I246" s="72"/>
      <c r="J246" s="72"/>
      <c r="K246" s="72"/>
      <c r="L246" s="72"/>
      <c r="M246" s="73"/>
      <c r="N246" s="73"/>
      <c r="O246" s="73"/>
    </row>
    <row r="247" spans="2:15" ht="18.75">
      <c r="B247" s="71" t="s">
        <v>168</v>
      </c>
      <c r="C247" s="72"/>
      <c r="D247" s="72"/>
      <c r="E247" s="72"/>
      <c r="F247" s="72"/>
      <c r="G247" s="72"/>
      <c r="H247" s="72"/>
      <c r="I247" s="72"/>
      <c r="J247" s="72"/>
      <c r="K247" s="72"/>
      <c r="L247" s="72"/>
      <c r="M247" s="73"/>
      <c r="N247" s="73"/>
      <c r="O247" s="73"/>
    </row>
    <row r="248" spans="2:15" ht="18.75">
      <c r="B248" s="71"/>
      <c r="C248" s="74" t="s">
        <v>151</v>
      </c>
      <c r="D248" s="72"/>
      <c r="E248" s="72"/>
      <c r="F248" s="72"/>
      <c r="G248" s="72"/>
      <c r="H248" s="72"/>
      <c r="I248" s="72"/>
      <c r="J248" s="72"/>
      <c r="K248" s="72"/>
      <c r="L248" s="72"/>
      <c r="M248" s="73"/>
      <c r="N248" s="73"/>
      <c r="O248" s="73"/>
    </row>
    <row r="249" spans="2:15" ht="18.75">
      <c r="B249" s="71"/>
      <c r="C249" s="74" t="s">
        <v>152</v>
      </c>
      <c r="D249" s="72"/>
      <c r="E249" s="72"/>
      <c r="F249" s="72"/>
      <c r="G249" s="72"/>
      <c r="H249" s="72"/>
      <c r="I249" s="72"/>
      <c r="J249" s="72"/>
      <c r="K249" s="72"/>
      <c r="L249" s="72"/>
      <c r="M249" s="73"/>
      <c r="N249" s="73"/>
      <c r="O249" s="73"/>
    </row>
    <row r="250" spans="2:15" ht="18.75">
      <c r="B250" s="71"/>
      <c r="C250" s="72"/>
      <c r="D250" s="72"/>
      <c r="E250" s="72"/>
      <c r="F250" s="72"/>
      <c r="G250" s="72"/>
      <c r="H250" s="72"/>
      <c r="I250" s="72"/>
      <c r="J250" s="72"/>
      <c r="K250" s="72"/>
      <c r="L250" s="72"/>
      <c r="M250" s="73"/>
      <c r="N250" s="73"/>
      <c r="O250" s="73"/>
    </row>
    <row r="251" spans="2:15" ht="18.75">
      <c r="B251" s="71" t="s">
        <v>136</v>
      </c>
      <c r="C251" s="72"/>
      <c r="D251" s="72"/>
      <c r="E251" s="72"/>
      <c r="F251" s="72"/>
      <c r="G251" s="72"/>
      <c r="H251" s="72"/>
      <c r="I251" s="72"/>
      <c r="J251" s="72"/>
      <c r="K251" s="72"/>
      <c r="L251" s="72"/>
      <c r="M251" s="73"/>
      <c r="N251" s="73"/>
      <c r="O251" s="73"/>
    </row>
    <row r="252" spans="2:15" ht="18.75">
      <c r="B252" s="71"/>
      <c r="C252" s="74" t="s">
        <v>151</v>
      </c>
      <c r="D252" s="72"/>
      <c r="E252" s="72"/>
      <c r="F252" s="72"/>
      <c r="G252" s="72"/>
      <c r="H252" s="72"/>
      <c r="I252" s="72"/>
      <c r="J252" s="72"/>
      <c r="K252" s="72"/>
      <c r="L252" s="72"/>
      <c r="M252" s="73"/>
      <c r="N252" s="73"/>
      <c r="O252" s="73"/>
    </row>
    <row r="253" spans="2:15" ht="18.75">
      <c r="B253" s="71"/>
      <c r="C253" s="74" t="s">
        <v>152</v>
      </c>
      <c r="D253" s="72"/>
      <c r="E253" s="72"/>
      <c r="F253" s="72"/>
      <c r="G253" s="72"/>
      <c r="H253" s="72"/>
      <c r="I253" s="72"/>
      <c r="J253" s="72"/>
      <c r="K253" s="72"/>
      <c r="L253" s="72"/>
      <c r="M253" s="73"/>
      <c r="N253" s="73"/>
      <c r="O253" s="73"/>
    </row>
    <row r="254" spans="2:15" ht="18.75">
      <c r="B254" s="71"/>
      <c r="C254" s="72"/>
      <c r="D254" s="72"/>
      <c r="E254" s="72"/>
      <c r="F254" s="72"/>
      <c r="G254" s="72"/>
      <c r="H254" s="72"/>
      <c r="I254" s="72"/>
      <c r="J254" s="72"/>
      <c r="K254" s="72"/>
      <c r="L254" s="72"/>
      <c r="M254" s="73"/>
      <c r="N254" s="73"/>
      <c r="O254" s="73"/>
    </row>
    <row r="255" spans="2:15" ht="18.75">
      <c r="B255" s="71" t="s">
        <v>150</v>
      </c>
      <c r="C255" s="72"/>
      <c r="D255" s="72"/>
      <c r="E255" s="72"/>
      <c r="F255" s="72"/>
      <c r="G255" s="72"/>
      <c r="H255" s="72"/>
      <c r="I255" s="72"/>
      <c r="J255" s="72"/>
      <c r="K255" s="72"/>
      <c r="L255" s="72"/>
      <c r="M255" s="73"/>
      <c r="N255" s="73"/>
      <c r="O255" s="73"/>
    </row>
    <row r="256" spans="2:15" ht="18.75">
      <c r="B256" s="71"/>
      <c r="C256" s="74" t="s">
        <v>151</v>
      </c>
      <c r="D256" s="72"/>
      <c r="E256" s="72"/>
      <c r="F256" s="72"/>
      <c r="G256" s="72"/>
      <c r="H256" s="72"/>
      <c r="I256" s="72"/>
      <c r="J256" s="72"/>
      <c r="K256" s="72"/>
      <c r="L256" s="72"/>
      <c r="M256" s="73"/>
      <c r="N256" s="73"/>
      <c r="O256" s="73"/>
    </row>
    <row r="257" spans="2:15" ht="18.75">
      <c r="B257" s="71"/>
      <c r="C257" s="74" t="s">
        <v>152</v>
      </c>
      <c r="D257" s="72"/>
      <c r="E257" s="72"/>
      <c r="F257" s="72"/>
      <c r="G257" s="72"/>
      <c r="H257" s="72"/>
      <c r="I257" s="72"/>
      <c r="J257" s="72"/>
      <c r="K257" s="72"/>
      <c r="L257" s="72"/>
      <c r="M257" s="73"/>
      <c r="N257" s="73"/>
      <c r="O257" s="73"/>
    </row>
    <row r="258" spans="2:15" ht="18.75">
      <c r="B258" s="71"/>
      <c r="C258" s="72"/>
      <c r="D258" s="72"/>
      <c r="E258" s="72"/>
      <c r="F258" s="72"/>
      <c r="G258" s="72"/>
      <c r="H258" s="72"/>
      <c r="I258" s="72"/>
      <c r="J258" s="72"/>
      <c r="K258" s="72"/>
      <c r="L258" s="72"/>
      <c r="M258" s="73"/>
      <c r="N258" s="73"/>
      <c r="O258" s="73"/>
    </row>
    <row r="259" spans="2:15" ht="18.75">
      <c r="B259" s="71" t="s">
        <v>137</v>
      </c>
      <c r="C259" s="72"/>
      <c r="D259" s="72"/>
      <c r="E259" s="72"/>
      <c r="F259" s="72"/>
      <c r="G259" s="72"/>
      <c r="H259" s="72"/>
      <c r="I259" s="72"/>
      <c r="J259" s="72"/>
      <c r="K259" s="72"/>
      <c r="L259" s="72"/>
      <c r="M259" s="73"/>
      <c r="N259" s="73"/>
      <c r="O259" s="73"/>
    </row>
    <row r="260" spans="2:15" ht="18.75">
      <c r="B260" s="71"/>
      <c r="C260" s="74" t="s">
        <v>151</v>
      </c>
      <c r="D260" s="72"/>
      <c r="E260" s="72"/>
      <c r="F260" s="72"/>
      <c r="G260" s="72"/>
      <c r="H260" s="72"/>
      <c r="I260" s="72"/>
      <c r="J260" s="72"/>
      <c r="K260" s="72"/>
      <c r="L260" s="72"/>
      <c r="M260" s="73"/>
      <c r="N260" s="73"/>
      <c r="O260" s="73"/>
    </row>
    <row r="261" spans="2:15" ht="18.75">
      <c r="B261" s="71"/>
      <c r="C261" s="74" t="s">
        <v>152</v>
      </c>
      <c r="D261" s="72"/>
      <c r="E261" s="72"/>
      <c r="F261" s="72"/>
      <c r="G261" s="72"/>
      <c r="H261" s="72"/>
      <c r="I261" s="72"/>
      <c r="J261" s="72"/>
      <c r="K261" s="72"/>
      <c r="L261" s="72"/>
      <c r="M261" s="73"/>
      <c r="N261" s="73"/>
      <c r="O261" s="73"/>
    </row>
    <row r="262" spans="2:15" ht="18.75">
      <c r="B262" s="71"/>
      <c r="C262" s="72"/>
      <c r="D262" s="72"/>
      <c r="E262" s="72"/>
      <c r="F262" s="72"/>
      <c r="G262" s="72"/>
      <c r="H262" s="72"/>
      <c r="I262" s="72"/>
      <c r="J262" s="72"/>
      <c r="K262" s="72"/>
      <c r="L262" s="72"/>
      <c r="M262" s="73"/>
      <c r="N262" s="73"/>
      <c r="O262" s="73"/>
    </row>
    <row r="263" ht="16.5">
      <c r="B263" s="75" t="str">
        <f>IF(Баллы!C$62=0,"Вы ответили не на все вопросы"," ")</f>
        <v>Вы ответили не на все вопросы</v>
      </c>
    </row>
    <row r="264" ht="12.75">
      <c r="B264" s="44">
        <f>IF(Баллы!C$62&gt;0,"  Далее &gt;&gt;","")</f>
      </c>
    </row>
    <row r="265" spans="2:15" ht="18.75">
      <c r="B265" s="71"/>
      <c r="C265" s="74"/>
      <c r="D265" s="72"/>
      <c r="E265" s="72"/>
      <c r="F265" s="72"/>
      <c r="G265" s="72"/>
      <c r="H265" s="72"/>
      <c r="I265" s="72"/>
      <c r="J265" s="72"/>
      <c r="K265" s="72"/>
      <c r="L265" s="76"/>
      <c r="M265" s="73"/>
      <c r="N265" s="73"/>
      <c r="O265" s="73"/>
    </row>
    <row r="266" spans="2:15" ht="18.75">
      <c r="B266" s="71"/>
      <c r="C266" s="74"/>
      <c r="D266" s="72"/>
      <c r="E266" s="72"/>
      <c r="F266" s="72"/>
      <c r="G266" s="72"/>
      <c r="H266" s="72"/>
      <c r="I266" s="72"/>
      <c r="J266" s="72"/>
      <c r="K266" s="72"/>
      <c r="L266" s="72"/>
      <c r="M266" s="73"/>
      <c r="N266" s="73"/>
      <c r="O266" s="73"/>
    </row>
  </sheetData>
  <sheetProtection/>
  <hyperlinks>
    <hyperlink ref="B264" location="Диаграмма!A1" display="Диаграмма!A1"/>
  </hyperlinks>
  <printOptions/>
  <pageMargins left="0.75" right="0.75" top="1" bottom="1" header="0.5" footer="0.5"/>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Лист4"/>
  <dimension ref="B1:N71"/>
  <sheetViews>
    <sheetView zoomScalePageLayoutView="0" workbookViewId="0" topLeftCell="A1">
      <selection activeCell="H19" sqref="H19"/>
    </sheetView>
  </sheetViews>
  <sheetFormatPr defaultColWidth="9.00390625" defaultRowHeight="12.75"/>
  <cols>
    <col min="14" max="14" width="69.00390625" style="0" customWidth="1"/>
  </cols>
  <sheetData>
    <row r="1" spans="2:6" ht="13.5" thickBot="1">
      <c r="B1" s="7" t="s">
        <v>153</v>
      </c>
      <c r="C1" s="8" t="s">
        <v>154</v>
      </c>
      <c r="D1" s="8" t="s">
        <v>155</v>
      </c>
      <c r="E1" s="8" t="s">
        <v>156</v>
      </c>
      <c r="F1" s="9" t="s">
        <v>157</v>
      </c>
    </row>
    <row r="2" spans="2:13" ht="12.75">
      <c r="B2" s="2">
        <v>1</v>
      </c>
      <c r="C2">
        <v>0</v>
      </c>
      <c r="D2">
        <f>IF($C2=1,1,0)</f>
        <v>0</v>
      </c>
      <c r="H2" s="2" t="s">
        <v>155</v>
      </c>
      <c r="I2" t="s">
        <v>151</v>
      </c>
      <c r="J2" s="4" t="s">
        <v>156</v>
      </c>
      <c r="K2" t="s">
        <v>151</v>
      </c>
      <c r="L2" s="5" t="s">
        <v>157</v>
      </c>
      <c r="M2" t="s">
        <v>151</v>
      </c>
    </row>
    <row r="3" spans="2:13" ht="12.75">
      <c r="B3" s="4">
        <v>2</v>
      </c>
      <c r="C3">
        <v>0</v>
      </c>
      <c r="E3">
        <f>IF($C3=1,1,0)</f>
        <v>0</v>
      </c>
      <c r="H3" s="3" t="s">
        <v>155</v>
      </c>
      <c r="I3" t="s">
        <v>152</v>
      </c>
      <c r="J3" s="1"/>
      <c r="L3" s="6" t="s">
        <v>157</v>
      </c>
      <c r="M3" t="s">
        <v>152</v>
      </c>
    </row>
    <row r="4" spans="2:4" ht="12.75">
      <c r="B4" s="2">
        <v>3</v>
      </c>
      <c r="C4">
        <v>0</v>
      </c>
      <c r="D4">
        <f>IF($C4=1,1,0)</f>
        <v>0</v>
      </c>
    </row>
    <row r="5" spans="2:6" ht="12.75">
      <c r="B5" s="6">
        <v>4</v>
      </c>
      <c r="C5">
        <v>0</v>
      </c>
      <c r="F5">
        <f>IF($C5=1,0,1)</f>
        <v>1</v>
      </c>
    </row>
    <row r="6" spans="2:5" ht="12.75">
      <c r="B6" s="4">
        <v>5</v>
      </c>
      <c r="C6">
        <v>0</v>
      </c>
      <c r="E6">
        <f>IF($C6=1,1,0)</f>
        <v>0</v>
      </c>
    </row>
    <row r="7" spans="2:4" ht="12.75">
      <c r="B7" s="3">
        <v>6</v>
      </c>
      <c r="C7">
        <v>0</v>
      </c>
      <c r="D7">
        <f>IF($C7=1,0,1)</f>
        <v>1</v>
      </c>
    </row>
    <row r="8" spans="2:5" ht="12.75">
      <c r="B8" s="4">
        <v>7</v>
      </c>
      <c r="C8">
        <v>0</v>
      </c>
      <c r="E8">
        <f>IF($C8=1,1,0)</f>
        <v>0</v>
      </c>
    </row>
    <row r="9" spans="2:6" ht="12.75">
      <c r="B9" s="5">
        <v>8</v>
      </c>
      <c r="C9">
        <v>0</v>
      </c>
      <c r="F9">
        <f>IF($C9=1,1,0)</f>
        <v>0</v>
      </c>
    </row>
    <row r="10" spans="2:9" ht="12.75">
      <c r="B10" s="2">
        <v>9</v>
      </c>
      <c r="C10">
        <v>0</v>
      </c>
      <c r="D10">
        <f>IF($C10=1,1,0)</f>
        <v>0</v>
      </c>
      <c r="I10" s="1"/>
    </row>
    <row r="11" spans="2:5" ht="12.75">
      <c r="B11" s="4">
        <v>10</v>
      </c>
      <c r="C11">
        <v>0</v>
      </c>
      <c r="E11">
        <f>IF($C11=1,1,0)</f>
        <v>0</v>
      </c>
    </row>
    <row r="12" spans="2:4" ht="12.75">
      <c r="B12" s="2">
        <v>11</v>
      </c>
      <c r="C12">
        <v>0</v>
      </c>
      <c r="D12">
        <f>IF($C12=1,1,0)</f>
        <v>0</v>
      </c>
    </row>
    <row r="13" spans="2:6" ht="12.75">
      <c r="B13" s="6">
        <v>12</v>
      </c>
      <c r="C13">
        <v>0</v>
      </c>
      <c r="F13">
        <f>IF($C13=1,0,1)</f>
        <v>1</v>
      </c>
    </row>
    <row r="14" spans="2:5" ht="12.75">
      <c r="B14" s="4">
        <v>13</v>
      </c>
      <c r="C14">
        <v>0</v>
      </c>
      <c r="E14">
        <f>IF($C14=1,1,0)</f>
        <v>0</v>
      </c>
    </row>
    <row r="15" spans="2:4" ht="12.75">
      <c r="B15" s="2">
        <v>14</v>
      </c>
      <c r="C15">
        <v>0</v>
      </c>
      <c r="D15">
        <f>IF($C15=1,1,0)</f>
        <v>0</v>
      </c>
    </row>
    <row r="16" spans="2:5" ht="12.75">
      <c r="B16" s="4">
        <v>15</v>
      </c>
      <c r="C16">
        <v>0</v>
      </c>
      <c r="E16">
        <f>IF($C16=1,1,0)</f>
        <v>0</v>
      </c>
    </row>
    <row r="17" spans="2:6" ht="12.75">
      <c r="B17" s="5">
        <v>16</v>
      </c>
      <c r="C17">
        <v>0</v>
      </c>
      <c r="F17">
        <f>IF($C17=1,1,0)</f>
        <v>0</v>
      </c>
    </row>
    <row r="18" spans="2:4" ht="12.75">
      <c r="B18" s="2">
        <v>17</v>
      </c>
      <c r="C18">
        <v>0</v>
      </c>
      <c r="D18">
        <f>IF($C18=1,1,0)</f>
        <v>0</v>
      </c>
    </row>
    <row r="19" spans="2:5" ht="12.75">
      <c r="B19" s="4">
        <v>18</v>
      </c>
      <c r="C19">
        <v>0</v>
      </c>
      <c r="E19">
        <f>IF($C19=1,1,0)</f>
        <v>0</v>
      </c>
    </row>
    <row r="20" spans="2:4" ht="12.75">
      <c r="B20" s="2">
        <v>19</v>
      </c>
      <c r="C20">
        <v>0</v>
      </c>
      <c r="D20">
        <f>IF($C20=1,1,0)</f>
        <v>0</v>
      </c>
    </row>
    <row r="21" spans="2:6" ht="12.75">
      <c r="B21" s="6">
        <v>20</v>
      </c>
      <c r="C21">
        <v>0</v>
      </c>
      <c r="F21">
        <f>IF($C21=1,0,1)</f>
        <v>1</v>
      </c>
    </row>
    <row r="22" spans="2:5" ht="12.75">
      <c r="B22" s="4">
        <v>21</v>
      </c>
      <c r="C22">
        <v>0</v>
      </c>
      <c r="E22">
        <f>IF($C22=1,1,0)</f>
        <v>0</v>
      </c>
    </row>
    <row r="23" spans="2:4" ht="12.75">
      <c r="B23" s="2">
        <v>22</v>
      </c>
      <c r="C23">
        <v>0</v>
      </c>
      <c r="D23">
        <f>IF($C23=1,1,0)</f>
        <v>0</v>
      </c>
    </row>
    <row r="24" spans="2:5" ht="12.75">
      <c r="B24" s="4">
        <v>23</v>
      </c>
      <c r="C24">
        <v>0</v>
      </c>
      <c r="E24">
        <f>IF($C24=1,1,0)</f>
        <v>0</v>
      </c>
    </row>
    <row r="25" spans="2:6" ht="12.75">
      <c r="B25" s="5">
        <v>24</v>
      </c>
      <c r="C25">
        <v>0</v>
      </c>
      <c r="F25">
        <f>IF($C25=1,1,0)</f>
        <v>0</v>
      </c>
    </row>
    <row r="26" spans="2:4" ht="12.75">
      <c r="B26" s="2">
        <v>25</v>
      </c>
      <c r="C26">
        <v>0</v>
      </c>
      <c r="D26">
        <f>IF($C26=1,1,0)</f>
        <v>0</v>
      </c>
    </row>
    <row r="27" spans="2:5" ht="12.75">
      <c r="B27" s="4">
        <v>26</v>
      </c>
      <c r="C27">
        <v>0</v>
      </c>
      <c r="E27">
        <f>IF($C27=1,1,0)</f>
        <v>0</v>
      </c>
    </row>
    <row r="28" spans="2:4" ht="12.75">
      <c r="B28" s="2">
        <v>27</v>
      </c>
      <c r="C28">
        <v>0</v>
      </c>
      <c r="D28">
        <f>IF($C28=1,1,0)</f>
        <v>0</v>
      </c>
    </row>
    <row r="29" spans="2:6" ht="12.75">
      <c r="B29" s="5">
        <v>28</v>
      </c>
      <c r="C29">
        <v>0</v>
      </c>
      <c r="F29">
        <f>IF($C29=1,1,0)</f>
        <v>0</v>
      </c>
    </row>
    <row r="30" spans="2:5" ht="12.75">
      <c r="B30" s="4">
        <v>29</v>
      </c>
      <c r="C30">
        <v>0</v>
      </c>
      <c r="E30">
        <f>IF($C30=1,1,0)</f>
        <v>0</v>
      </c>
    </row>
    <row r="31" spans="2:4" ht="12.75">
      <c r="B31" s="2">
        <v>30</v>
      </c>
      <c r="C31">
        <v>0</v>
      </c>
      <c r="D31">
        <f>IF($C31=1,1,0)</f>
        <v>0</v>
      </c>
    </row>
    <row r="32" spans="2:5" ht="12.75">
      <c r="B32" s="4">
        <v>31</v>
      </c>
      <c r="C32">
        <v>0</v>
      </c>
      <c r="E32">
        <f>IF($C32=1,1,0)</f>
        <v>0</v>
      </c>
    </row>
    <row r="33" spans="2:6" ht="12.75">
      <c r="B33" s="6">
        <v>32</v>
      </c>
      <c r="C33">
        <v>0</v>
      </c>
      <c r="F33">
        <f>IF($C33=1,0,1)</f>
        <v>1</v>
      </c>
    </row>
    <row r="34" spans="2:4" ht="12.75">
      <c r="B34" s="3">
        <v>33</v>
      </c>
      <c r="C34">
        <v>0</v>
      </c>
      <c r="D34">
        <f>IF($C34=1,0,1)</f>
        <v>1</v>
      </c>
    </row>
    <row r="35" spans="2:5" ht="12.75">
      <c r="B35" s="4">
        <v>34</v>
      </c>
      <c r="C35">
        <v>0</v>
      </c>
      <c r="E35">
        <f>IF($C35=1,1,0)</f>
        <v>0</v>
      </c>
    </row>
    <row r="36" spans="2:4" ht="12.75">
      <c r="B36" s="2">
        <v>35</v>
      </c>
      <c r="C36">
        <v>0</v>
      </c>
      <c r="D36">
        <f>IF($C36=1,1,0)</f>
        <v>0</v>
      </c>
    </row>
    <row r="37" spans="2:6" ht="12.75">
      <c r="B37" s="5">
        <v>36</v>
      </c>
      <c r="C37">
        <v>0</v>
      </c>
      <c r="F37">
        <f>IF($C37=1,1,0)</f>
        <v>0</v>
      </c>
    </row>
    <row r="38" spans="2:5" ht="12.75">
      <c r="B38" s="4">
        <v>37</v>
      </c>
      <c r="C38">
        <v>0</v>
      </c>
      <c r="E38">
        <f>IF($C38=1,1,0)</f>
        <v>0</v>
      </c>
    </row>
    <row r="39" spans="2:4" ht="12.75">
      <c r="B39" s="2">
        <v>38</v>
      </c>
      <c r="C39">
        <v>0</v>
      </c>
      <c r="D39">
        <f>IF($C39=1,1,0)</f>
        <v>0</v>
      </c>
    </row>
    <row r="40" spans="2:5" ht="12.75">
      <c r="B40" s="4">
        <v>39</v>
      </c>
      <c r="C40">
        <v>0</v>
      </c>
      <c r="E40">
        <f>IF($C40=1,1,0)</f>
        <v>0</v>
      </c>
    </row>
    <row r="41" spans="2:6" ht="12.75">
      <c r="B41" s="6">
        <v>40</v>
      </c>
      <c r="C41">
        <v>0</v>
      </c>
      <c r="F41">
        <f>IF($C41=1,0,1)</f>
        <v>1</v>
      </c>
    </row>
    <row r="42" spans="2:4" ht="12.75">
      <c r="B42" s="2">
        <v>41</v>
      </c>
      <c r="C42">
        <v>0</v>
      </c>
      <c r="D42">
        <f>IF($C42=1,1,0)</f>
        <v>0</v>
      </c>
    </row>
    <row r="43" spans="2:5" ht="12.75">
      <c r="B43" s="4">
        <v>42</v>
      </c>
      <c r="C43">
        <v>0</v>
      </c>
      <c r="E43">
        <f>IF($C43=1,1,0)</f>
        <v>0</v>
      </c>
    </row>
    <row r="44" spans="2:4" ht="12.75">
      <c r="B44" s="2">
        <v>43</v>
      </c>
      <c r="C44">
        <v>0</v>
      </c>
      <c r="D44">
        <f>IF($C44=1,1,0)</f>
        <v>0</v>
      </c>
    </row>
    <row r="45" spans="2:6" ht="12.75">
      <c r="B45" s="5">
        <v>44</v>
      </c>
      <c r="C45">
        <v>0</v>
      </c>
      <c r="F45">
        <f>IF($C45=1,1,0)</f>
        <v>0</v>
      </c>
    </row>
    <row r="46" spans="2:5" ht="12.75">
      <c r="B46" s="4">
        <v>45</v>
      </c>
      <c r="C46">
        <v>0</v>
      </c>
      <c r="E46">
        <f>IF($C46=1,1,0)</f>
        <v>0</v>
      </c>
    </row>
    <row r="47" spans="2:4" ht="12.75">
      <c r="B47" s="2">
        <v>46</v>
      </c>
      <c r="C47">
        <v>0</v>
      </c>
      <c r="D47">
        <f>IF($C47=1,1,0)</f>
        <v>0</v>
      </c>
    </row>
    <row r="48" spans="2:5" ht="12.75">
      <c r="B48" s="4">
        <v>47</v>
      </c>
      <c r="C48">
        <v>0</v>
      </c>
      <c r="E48">
        <f>IF($C48=1,1,0)</f>
        <v>0</v>
      </c>
    </row>
    <row r="49" spans="2:6" ht="12.75">
      <c r="B49" s="6">
        <v>48</v>
      </c>
      <c r="C49">
        <v>0</v>
      </c>
      <c r="F49">
        <f>IF($C49=1,0,1)</f>
        <v>1</v>
      </c>
    </row>
    <row r="50" spans="2:4" ht="12.75">
      <c r="B50" s="2">
        <v>49</v>
      </c>
      <c r="C50">
        <v>0</v>
      </c>
      <c r="D50">
        <f>IF($C50=1,1,0)</f>
        <v>0</v>
      </c>
    </row>
    <row r="51" spans="2:5" ht="12.75">
      <c r="B51" s="4">
        <v>50</v>
      </c>
      <c r="C51">
        <v>0</v>
      </c>
      <c r="E51">
        <f>IF($C51=1,1,0)</f>
        <v>0</v>
      </c>
    </row>
    <row r="52" spans="2:4" ht="12.75">
      <c r="B52" s="3">
        <v>51</v>
      </c>
      <c r="C52">
        <v>0</v>
      </c>
      <c r="D52">
        <f>IF($C52=1,0,1)</f>
        <v>1</v>
      </c>
    </row>
    <row r="53" spans="2:5" ht="12.75">
      <c r="B53" s="4">
        <v>52</v>
      </c>
      <c r="C53">
        <v>0</v>
      </c>
      <c r="E53">
        <f>IF($C53=1,1,0)</f>
        <v>0</v>
      </c>
    </row>
    <row r="54" spans="2:4" ht="12.75">
      <c r="B54" s="2">
        <v>53</v>
      </c>
      <c r="C54">
        <v>0</v>
      </c>
      <c r="D54">
        <f>IF($C54=1,1,0)</f>
        <v>0</v>
      </c>
    </row>
    <row r="55" spans="2:5" ht="12.75">
      <c r="B55" s="4">
        <v>54</v>
      </c>
      <c r="C55">
        <v>0</v>
      </c>
      <c r="E55">
        <f>IF($C55=1,1,0)</f>
        <v>0</v>
      </c>
    </row>
    <row r="56" spans="2:4" ht="12.75">
      <c r="B56" s="3">
        <v>55</v>
      </c>
      <c r="C56">
        <v>0</v>
      </c>
      <c r="D56">
        <f>IF($C56=1,0,1)</f>
        <v>1</v>
      </c>
    </row>
    <row r="57" spans="2:5" ht="12.75">
      <c r="B57" s="4">
        <v>56</v>
      </c>
      <c r="C57">
        <v>0</v>
      </c>
      <c r="E57">
        <f>IF($C57=1,1,0)</f>
        <v>0</v>
      </c>
    </row>
    <row r="58" spans="2:4" ht="12.75">
      <c r="B58" s="2">
        <v>57</v>
      </c>
      <c r="C58">
        <v>0</v>
      </c>
      <c r="D58">
        <f>IF($C58=1,1,0)</f>
        <v>0</v>
      </c>
    </row>
    <row r="59" spans="2:5" ht="12.75">
      <c r="B59" s="4">
        <v>58</v>
      </c>
      <c r="C59">
        <v>0</v>
      </c>
      <c r="E59">
        <f>IF($C59=1,1,0)</f>
        <v>0</v>
      </c>
    </row>
    <row r="60" spans="2:4" ht="12.75">
      <c r="B60" s="3">
        <v>59</v>
      </c>
      <c r="C60">
        <v>0</v>
      </c>
      <c r="D60">
        <f>IF($C60=1,0,1)</f>
        <v>1</v>
      </c>
    </row>
    <row r="61" spans="2:5" ht="12.75">
      <c r="B61" s="4">
        <v>60</v>
      </c>
      <c r="C61">
        <v>0</v>
      </c>
      <c r="E61">
        <f>IF($C61=1,1,0)</f>
        <v>0</v>
      </c>
    </row>
    <row r="62" spans="2:3" ht="13.5" thickBot="1">
      <c r="B62" t="s">
        <v>171</v>
      </c>
      <c r="C62">
        <f>MIN(C2:C61)</f>
        <v>0</v>
      </c>
    </row>
    <row r="63" spans="3:6" ht="13.5" thickBot="1">
      <c r="C63" s="10" t="s">
        <v>163</v>
      </c>
      <c r="D63" s="11" t="s">
        <v>155</v>
      </c>
      <c r="E63" s="12" t="s">
        <v>156</v>
      </c>
      <c r="F63" s="13" t="s">
        <v>157</v>
      </c>
    </row>
    <row r="64" spans="3:6" ht="13.5" thickBot="1">
      <c r="C64" s="10" t="s">
        <v>164</v>
      </c>
      <c r="D64" s="7">
        <f>SUM(D2:D61)</f>
        <v>5</v>
      </c>
      <c r="E64" s="8">
        <f>SUM(E2:E61)</f>
        <v>0</v>
      </c>
      <c r="F64" s="9">
        <f>SUM(F2:F61)</f>
        <v>6</v>
      </c>
    </row>
    <row r="65" spans="3:6" ht="12.75">
      <c r="C65" t="s">
        <v>165</v>
      </c>
      <c r="D65">
        <v>11</v>
      </c>
      <c r="E65">
        <v>10</v>
      </c>
      <c r="F65">
        <v>4</v>
      </c>
    </row>
    <row r="66" spans="3:6" ht="12.75">
      <c r="C66" t="s">
        <v>166</v>
      </c>
      <c r="D66">
        <v>14</v>
      </c>
      <c r="E66">
        <v>15</v>
      </c>
      <c r="F66">
        <v>5</v>
      </c>
    </row>
    <row r="68" ht="126">
      <c r="N68" s="14" t="s">
        <v>158</v>
      </c>
    </row>
    <row r="69" ht="126">
      <c r="N69" s="14" t="s">
        <v>161</v>
      </c>
    </row>
    <row r="70" ht="63">
      <c r="N70" s="14" t="s">
        <v>159</v>
      </c>
    </row>
    <row r="71" ht="78.75">
      <c r="N71" s="14" t="s">
        <v>160</v>
      </c>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5"/>
  <dimension ref="B2:T32"/>
  <sheetViews>
    <sheetView zoomScalePageLayoutView="0" workbookViewId="0" topLeftCell="B3">
      <selection activeCell="O17" sqref="O17"/>
    </sheetView>
  </sheetViews>
  <sheetFormatPr defaultColWidth="8.875" defaultRowHeight="12.75"/>
  <cols>
    <col min="1" max="1" width="8.875" style="45" customWidth="1"/>
    <col min="2" max="13" width="6.75390625" style="45" customWidth="1"/>
    <col min="14" max="14" width="8.875" style="45" customWidth="1"/>
    <col min="15" max="15" width="45.00390625" style="45" customWidth="1"/>
    <col min="16" max="16384" width="8.875" style="45" customWidth="1"/>
  </cols>
  <sheetData>
    <row r="2" spans="2:15" ht="38.25">
      <c r="B2" s="51" t="s">
        <v>90</v>
      </c>
      <c r="O2" s="54" t="s">
        <v>167</v>
      </c>
    </row>
    <row r="4" ht="12.75">
      <c r="O4" s="55" t="s">
        <v>89</v>
      </c>
    </row>
    <row r="5" spans="14:15" ht="12.75">
      <c r="N5" s="62" t="s">
        <v>162</v>
      </c>
      <c r="O5" s="52" t="str">
        <f>IF(AND(Баллы!$D$64&gt;=1,Баллы!$D$64&lt;=7),"Интроверсия значительная",IF(AND(Баллы!$D$64&gt;=8,Баллы!$D$64&lt;=11),"Интроверсия умеренная",IF(AND(Баллы!$D$64&gt;=12,Баллы!$D$64&lt;=18),"Экстраверсия умеренная","Экстраверсия значительная")))</f>
        <v>Интроверсия значительная</v>
      </c>
    </row>
    <row r="6" ht="140.25">
      <c r="O6" s="53" t="str">
        <f>IF(AND(Баллы!$D$64&gt;=1,Баллы!$D$64&lt;=11),Баллы!$N$68,Баллы!$N$69)</f>
        <v>Интроверт по Айзенку спокоен, застенчив, склонен к самоанализу, предпочитает общению с людьми книги, сдержан и отдален от всех, кроме близких людей. Планирует и обдумывает свои действия заранее, не доверяет внезапным побуждениям. Он серьезно относится к принятию решений, любит во всем порядок, контролирует свои чувства, не выходит из себя, редко поступает агрессивно. Обладая пессимистичностью, высоко ценит нравственные нормы.</v>
      </c>
    </row>
    <row r="8" ht="12.75">
      <c r="T8" s="56"/>
    </row>
    <row r="10" spans="14:15" ht="12.75">
      <c r="N10" s="62" t="s">
        <v>156</v>
      </c>
      <c r="O10" s="125" t="str">
        <f>IF(AND(Баллы!$E$64&gt;=1,Баллы!$E$64&lt;=10),"Эмоциональная стабильность высокая",IF(AND(Баллы!$E$64&gt;=11,Баллы!$E64&lt;=14),"Эмоциональная стабильность средняя",IF(AND(Баллы!$E$64&gt;=15,Баллы!$E$64&lt;=18),"Эмоциональная нестабильность высокая","Эмоциональная нестабильность очень высокая")))</f>
        <v>Эмоциональная нестабильность очень высокая</v>
      </c>
    </row>
    <row r="11" ht="76.5">
      <c r="O11" s="61" t="str">
        <f>IF(AND(Баллы!$E$64&gt;=1,Баллы!$E$64&lt;=14),Баллы!$N$70,Баллы!$N$71)</f>
        <v>Нейротизм по Айзенку характеризует эмоциональную неустойчивость (эмоциональную нестабильность). Эмоциональной нестабильным является тип личности, характеризующийся чрезвычайной нервозностью, неустойчивостью, плохой адаптацией.</v>
      </c>
    </row>
    <row r="14" ht="12.75">
      <c r="B14" s="57" t="str">
        <f>IF(Баллы!F64&gt;=6,"Ваши ответы неискренни","")</f>
        <v>Ваши ответы неискренни</v>
      </c>
    </row>
    <row r="15" ht="13.5" thickBot="1"/>
    <row r="16" spans="2:13" ht="12.75">
      <c r="B16" s="126" t="s">
        <v>174</v>
      </c>
      <c r="C16" s="127"/>
      <c r="D16" s="127"/>
      <c r="E16" s="127"/>
      <c r="F16" s="127"/>
      <c r="G16" s="127"/>
      <c r="H16" s="127"/>
      <c r="I16" s="127"/>
      <c r="J16" s="127"/>
      <c r="K16" s="127"/>
      <c r="L16" s="127"/>
      <c r="M16" s="128"/>
    </row>
    <row r="17" spans="2:15" ht="13.5" thickBot="1">
      <c r="B17" s="129"/>
      <c r="C17" s="130"/>
      <c r="D17" s="130"/>
      <c r="E17" s="130"/>
      <c r="F17" s="130"/>
      <c r="G17" s="130"/>
      <c r="H17" s="130"/>
      <c r="I17" s="130"/>
      <c r="J17" s="130"/>
      <c r="K17" s="130"/>
      <c r="L17" s="130"/>
      <c r="M17" s="131"/>
      <c r="O17" s="44" t="s">
        <v>175</v>
      </c>
    </row>
    <row r="20" ht="12.75">
      <c r="O20" s="58"/>
    </row>
    <row r="21" spans="2:14" ht="12.75">
      <c r="B21" s="59"/>
      <c r="N21" s="46"/>
    </row>
    <row r="22" ht="12.75">
      <c r="O22" s="48"/>
    </row>
    <row r="23" ht="12.75">
      <c r="O23" s="60"/>
    </row>
    <row r="28" ht="12.75">
      <c r="N28" s="46"/>
    </row>
    <row r="29" ht="12.75">
      <c r="O29" s="48"/>
    </row>
    <row r="30" ht="12.75">
      <c r="O30" s="60"/>
    </row>
    <row r="32" ht="12.75">
      <c r="O32" s="60"/>
    </row>
  </sheetData>
  <sheetProtection password="CCAF" sheet="1"/>
  <mergeCells count="1">
    <mergeCell ref="B16:M17"/>
  </mergeCells>
  <hyperlinks>
    <hyperlink ref="O17" location="Результат!A1" display=" Далее &gt;&gt;"/>
  </hyperlink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Лист8"/>
  <dimension ref="A1:AC29"/>
  <sheetViews>
    <sheetView zoomScalePageLayoutView="0" workbookViewId="0" topLeftCell="A1">
      <selection activeCell="C1" sqref="C1:C16384"/>
    </sheetView>
  </sheetViews>
  <sheetFormatPr defaultColWidth="9.00390625" defaultRowHeight="12.75"/>
  <cols>
    <col min="1" max="27" width="4.75390625" style="0" customWidth="1"/>
  </cols>
  <sheetData>
    <row r="1" ht="12.75">
      <c r="C1" s="30" t="s">
        <v>170</v>
      </c>
    </row>
    <row r="2" spans="3:27" ht="13.5" thickBot="1">
      <c r="C2">
        <v>0</v>
      </c>
      <c r="D2" s="30">
        <v>1</v>
      </c>
      <c r="E2" s="30">
        <v>2</v>
      </c>
      <c r="F2" s="30">
        <v>3</v>
      </c>
      <c r="G2" s="30">
        <v>4</v>
      </c>
      <c r="H2" s="30">
        <v>5</v>
      </c>
      <c r="I2" s="30">
        <v>6</v>
      </c>
      <c r="J2" s="30">
        <v>7</v>
      </c>
      <c r="K2" s="30">
        <v>8</v>
      </c>
      <c r="L2" s="30">
        <v>9</v>
      </c>
      <c r="M2" s="30">
        <v>10</v>
      </c>
      <c r="N2" s="30">
        <v>11</v>
      </c>
      <c r="O2" s="30">
        <v>12</v>
      </c>
      <c r="P2" s="30">
        <v>13</v>
      </c>
      <c r="Q2" s="30">
        <v>14</v>
      </c>
      <c r="R2" s="30">
        <v>15</v>
      </c>
      <c r="S2" s="30">
        <v>16</v>
      </c>
      <c r="T2" s="30">
        <v>17</v>
      </c>
      <c r="U2" s="30">
        <v>18</v>
      </c>
      <c r="V2" s="30">
        <v>19</v>
      </c>
      <c r="W2" s="30">
        <v>20</v>
      </c>
      <c r="X2" s="30">
        <v>21</v>
      </c>
      <c r="Y2" s="30">
        <v>22</v>
      </c>
      <c r="Z2" s="30">
        <v>23</v>
      </c>
      <c r="AA2" s="30">
        <v>24</v>
      </c>
    </row>
    <row r="3" spans="1:28" ht="13.5" thickBot="1">
      <c r="A3" s="132" t="s">
        <v>169</v>
      </c>
      <c r="B3">
        <v>0</v>
      </c>
      <c r="C3" s="16">
        <v>1</v>
      </c>
      <c r="D3" s="17">
        <v>1</v>
      </c>
      <c r="E3" s="17">
        <v>1</v>
      </c>
      <c r="F3" s="17">
        <v>1</v>
      </c>
      <c r="G3" s="18">
        <v>1</v>
      </c>
      <c r="H3" s="23">
        <v>5</v>
      </c>
      <c r="I3" s="24">
        <v>5</v>
      </c>
      <c r="J3" s="24">
        <v>5</v>
      </c>
      <c r="K3" s="25">
        <v>5</v>
      </c>
      <c r="L3" s="23">
        <v>7</v>
      </c>
      <c r="M3" s="24">
        <v>7</v>
      </c>
      <c r="N3" s="24">
        <v>7</v>
      </c>
      <c r="O3" s="24">
        <v>7</v>
      </c>
      <c r="P3" s="24">
        <v>7</v>
      </c>
      <c r="Q3" s="24">
        <v>7</v>
      </c>
      <c r="R3" s="24">
        <v>7</v>
      </c>
      <c r="S3" s="25">
        <v>7</v>
      </c>
      <c r="T3" s="16">
        <v>6</v>
      </c>
      <c r="U3" s="17">
        <v>6</v>
      </c>
      <c r="V3" s="17">
        <v>6</v>
      </c>
      <c r="W3" s="18">
        <v>6</v>
      </c>
      <c r="X3" s="16">
        <v>4</v>
      </c>
      <c r="Y3" s="17">
        <v>4</v>
      </c>
      <c r="Z3" s="17">
        <v>4</v>
      </c>
      <c r="AA3" s="18">
        <v>4</v>
      </c>
      <c r="AB3" s="15"/>
    </row>
    <row r="4" spans="1:29" ht="12.75">
      <c r="A4" s="132"/>
      <c r="B4" s="30">
        <v>1</v>
      </c>
      <c r="C4" s="19">
        <v>1</v>
      </c>
      <c r="D4" s="31">
        <v>1</v>
      </c>
      <c r="E4" s="32">
        <v>1</v>
      </c>
      <c r="F4" s="32">
        <v>1</v>
      </c>
      <c r="G4" s="33">
        <v>1</v>
      </c>
      <c r="H4" s="31">
        <v>5</v>
      </c>
      <c r="I4" s="32">
        <v>5</v>
      </c>
      <c r="J4" s="32">
        <v>5</v>
      </c>
      <c r="K4" s="33">
        <v>5</v>
      </c>
      <c r="L4" s="31">
        <v>7</v>
      </c>
      <c r="M4" s="32">
        <v>7</v>
      </c>
      <c r="N4" s="32">
        <v>7</v>
      </c>
      <c r="O4" s="32">
        <v>7</v>
      </c>
      <c r="P4" s="32">
        <v>7</v>
      </c>
      <c r="Q4" s="32">
        <v>7</v>
      </c>
      <c r="R4" s="32">
        <v>7</v>
      </c>
      <c r="S4" s="33">
        <v>7</v>
      </c>
      <c r="T4" s="31">
        <v>6</v>
      </c>
      <c r="U4" s="32">
        <v>6</v>
      </c>
      <c r="V4" s="32">
        <v>6</v>
      </c>
      <c r="W4" s="33">
        <v>6</v>
      </c>
      <c r="X4" s="31">
        <v>4</v>
      </c>
      <c r="Y4" s="32">
        <v>4</v>
      </c>
      <c r="Z4" s="32">
        <v>4</v>
      </c>
      <c r="AA4" s="33">
        <v>4</v>
      </c>
      <c r="AB4" s="15" t="s">
        <v>155</v>
      </c>
      <c r="AC4">
        <f>Баллы!D64</f>
        <v>5</v>
      </c>
    </row>
    <row r="5" spans="1:29" ht="12.75">
      <c r="A5" s="132"/>
      <c r="B5" s="30">
        <v>2</v>
      </c>
      <c r="C5" s="19">
        <v>1</v>
      </c>
      <c r="D5" s="34">
        <v>1</v>
      </c>
      <c r="E5" s="35">
        <v>1</v>
      </c>
      <c r="F5" s="35">
        <v>1</v>
      </c>
      <c r="G5" s="36">
        <v>1</v>
      </c>
      <c r="H5" s="34">
        <v>5</v>
      </c>
      <c r="I5" s="35">
        <v>5</v>
      </c>
      <c r="J5" s="35">
        <v>5</v>
      </c>
      <c r="K5" s="36">
        <v>5</v>
      </c>
      <c r="L5" s="34">
        <v>7</v>
      </c>
      <c r="M5" s="35">
        <v>7</v>
      </c>
      <c r="N5" s="35">
        <v>7</v>
      </c>
      <c r="O5" s="35">
        <v>7</v>
      </c>
      <c r="P5" s="35">
        <v>7</v>
      </c>
      <c r="Q5" s="35">
        <v>7</v>
      </c>
      <c r="R5" s="35">
        <v>7</v>
      </c>
      <c r="S5" s="36">
        <v>7</v>
      </c>
      <c r="T5" s="34">
        <v>6</v>
      </c>
      <c r="U5" s="35">
        <v>6</v>
      </c>
      <c r="V5" s="35">
        <v>6</v>
      </c>
      <c r="W5" s="36">
        <v>6</v>
      </c>
      <c r="X5" s="34">
        <v>4</v>
      </c>
      <c r="Y5" s="35">
        <v>4</v>
      </c>
      <c r="Z5" s="35">
        <v>4</v>
      </c>
      <c r="AA5" s="36">
        <v>4</v>
      </c>
      <c r="AB5" s="15" t="s">
        <v>156</v>
      </c>
      <c r="AC5">
        <f>Баллы!E64</f>
        <v>0</v>
      </c>
    </row>
    <row r="6" spans="1:29" ht="12.75">
      <c r="A6" s="132"/>
      <c r="B6" s="30">
        <v>3</v>
      </c>
      <c r="C6" s="19">
        <v>1</v>
      </c>
      <c r="D6" s="34">
        <v>1</v>
      </c>
      <c r="E6" s="35">
        <v>1</v>
      </c>
      <c r="F6" s="35">
        <v>1</v>
      </c>
      <c r="G6" s="36">
        <v>1</v>
      </c>
      <c r="H6" s="34">
        <v>5</v>
      </c>
      <c r="I6" s="35">
        <v>5</v>
      </c>
      <c r="J6" s="35">
        <v>5</v>
      </c>
      <c r="K6" s="36">
        <v>5</v>
      </c>
      <c r="L6" s="34">
        <v>7</v>
      </c>
      <c r="M6" s="35">
        <v>7</v>
      </c>
      <c r="N6" s="35">
        <v>7</v>
      </c>
      <c r="O6" s="35">
        <v>7</v>
      </c>
      <c r="P6" s="35">
        <v>7</v>
      </c>
      <c r="Q6" s="35">
        <v>7</v>
      </c>
      <c r="R6" s="35">
        <v>7</v>
      </c>
      <c r="S6" s="36">
        <v>7</v>
      </c>
      <c r="T6" s="34">
        <v>6</v>
      </c>
      <c r="U6" s="35">
        <v>6</v>
      </c>
      <c r="V6" s="35">
        <v>6</v>
      </c>
      <c r="W6" s="36">
        <v>6</v>
      </c>
      <c r="X6" s="34">
        <v>4</v>
      </c>
      <c r="Y6" s="35">
        <v>4</v>
      </c>
      <c r="Z6" s="35">
        <v>4</v>
      </c>
      <c r="AA6" s="36">
        <v>4</v>
      </c>
      <c r="AB6" s="15" t="s">
        <v>24</v>
      </c>
      <c r="AC6" t="e">
        <f>INDEX(D4:AA27,Баллы!D64,Баллы!E64)</f>
        <v>#VALUE!</v>
      </c>
    </row>
    <row r="7" spans="1:27" ht="13.5" thickBot="1">
      <c r="A7" s="132"/>
      <c r="B7" s="30">
        <v>4</v>
      </c>
      <c r="C7" s="19">
        <v>1</v>
      </c>
      <c r="D7" s="34">
        <v>1</v>
      </c>
      <c r="E7" s="35">
        <v>1</v>
      </c>
      <c r="F7" s="35">
        <v>1</v>
      </c>
      <c r="G7" s="36">
        <v>1</v>
      </c>
      <c r="H7" s="34">
        <v>5</v>
      </c>
      <c r="I7" s="35">
        <v>5</v>
      </c>
      <c r="J7" s="35">
        <v>5</v>
      </c>
      <c r="K7" s="36">
        <v>5</v>
      </c>
      <c r="L7" s="34">
        <v>7</v>
      </c>
      <c r="M7" s="35">
        <v>7</v>
      </c>
      <c r="N7" s="35">
        <v>7</v>
      </c>
      <c r="O7" s="35">
        <v>7</v>
      </c>
      <c r="P7" s="37">
        <v>7</v>
      </c>
      <c r="Q7" s="37">
        <v>7</v>
      </c>
      <c r="R7" s="37">
        <v>7</v>
      </c>
      <c r="S7" s="38">
        <v>7</v>
      </c>
      <c r="T7" s="34">
        <v>6</v>
      </c>
      <c r="U7" s="35">
        <v>6</v>
      </c>
      <c r="V7" s="35">
        <v>6</v>
      </c>
      <c r="W7" s="36">
        <v>6</v>
      </c>
      <c r="X7" s="34">
        <v>4</v>
      </c>
      <c r="Y7" s="35">
        <v>4</v>
      </c>
      <c r="Z7" s="35">
        <v>4</v>
      </c>
      <c r="AA7" s="36">
        <v>4</v>
      </c>
    </row>
    <row r="8" spans="1:27" ht="12.75">
      <c r="A8" s="132"/>
      <c r="B8" s="30">
        <v>5</v>
      </c>
      <c r="C8" s="23">
        <v>8</v>
      </c>
      <c r="D8" s="31">
        <v>8</v>
      </c>
      <c r="E8" s="32">
        <v>8</v>
      </c>
      <c r="F8" s="32">
        <v>8</v>
      </c>
      <c r="G8" s="32">
        <v>8</v>
      </c>
      <c r="H8" s="31">
        <v>19</v>
      </c>
      <c r="I8" s="32">
        <v>19</v>
      </c>
      <c r="J8" s="32">
        <v>19</v>
      </c>
      <c r="K8" s="32">
        <v>19</v>
      </c>
      <c r="L8" s="31">
        <v>26</v>
      </c>
      <c r="M8" s="32">
        <v>26</v>
      </c>
      <c r="N8" s="32">
        <v>26</v>
      </c>
      <c r="O8" s="33">
        <v>26</v>
      </c>
      <c r="P8" s="31">
        <v>27</v>
      </c>
      <c r="Q8" s="32">
        <v>27</v>
      </c>
      <c r="R8" s="32">
        <v>27</v>
      </c>
      <c r="S8" s="33">
        <v>27</v>
      </c>
      <c r="T8" s="31">
        <v>18</v>
      </c>
      <c r="U8" s="32">
        <v>18</v>
      </c>
      <c r="V8" s="32">
        <v>18</v>
      </c>
      <c r="W8" s="33">
        <v>18</v>
      </c>
      <c r="X8" s="32">
        <v>16</v>
      </c>
      <c r="Y8" s="32">
        <v>16</v>
      </c>
      <c r="Z8" s="32">
        <v>16</v>
      </c>
      <c r="AA8" s="33">
        <v>16</v>
      </c>
    </row>
    <row r="9" spans="1:27" ht="12.75">
      <c r="A9" s="132"/>
      <c r="B9" s="30">
        <v>6</v>
      </c>
      <c r="C9" s="26">
        <v>8</v>
      </c>
      <c r="D9" s="34">
        <v>8</v>
      </c>
      <c r="E9" s="35">
        <v>8</v>
      </c>
      <c r="F9" s="35">
        <v>8</v>
      </c>
      <c r="G9" s="35">
        <v>8</v>
      </c>
      <c r="H9" s="34">
        <v>19</v>
      </c>
      <c r="I9" s="35">
        <v>19</v>
      </c>
      <c r="J9" s="35">
        <v>19</v>
      </c>
      <c r="K9" s="35">
        <v>19</v>
      </c>
      <c r="L9" s="34">
        <v>26</v>
      </c>
      <c r="M9" s="35">
        <v>26</v>
      </c>
      <c r="N9" s="35">
        <v>26</v>
      </c>
      <c r="O9" s="36">
        <v>26</v>
      </c>
      <c r="P9" s="34">
        <v>27</v>
      </c>
      <c r="Q9" s="35">
        <v>27</v>
      </c>
      <c r="R9" s="35">
        <v>27</v>
      </c>
      <c r="S9" s="36">
        <v>27</v>
      </c>
      <c r="T9" s="34">
        <v>18</v>
      </c>
      <c r="U9" s="35">
        <v>18</v>
      </c>
      <c r="V9" s="35">
        <v>18</v>
      </c>
      <c r="W9" s="36">
        <v>18</v>
      </c>
      <c r="X9" s="35">
        <v>16</v>
      </c>
      <c r="Y9" s="35">
        <v>16</v>
      </c>
      <c r="Z9" s="35">
        <v>16</v>
      </c>
      <c r="AA9" s="36">
        <v>16</v>
      </c>
    </row>
    <row r="10" spans="1:27" ht="12.75">
      <c r="A10" s="132"/>
      <c r="B10" s="30">
        <v>7</v>
      </c>
      <c r="C10" s="26">
        <v>8</v>
      </c>
      <c r="D10" s="34">
        <v>8</v>
      </c>
      <c r="E10" s="35">
        <v>8</v>
      </c>
      <c r="F10" s="35">
        <v>8</v>
      </c>
      <c r="G10" s="35">
        <v>8</v>
      </c>
      <c r="H10" s="34">
        <v>19</v>
      </c>
      <c r="I10" s="35">
        <v>19</v>
      </c>
      <c r="J10" s="35">
        <v>19</v>
      </c>
      <c r="K10" s="35">
        <v>19</v>
      </c>
      <c r="L10" s="34">
        <v>26</v>
      </c>
      <c r="M10" s="35">
        <v>26</v>
      </c>
      <c r="N10" s="35">
        <v>26</v>
      </c>
      <c r="O10" s="36">
        <v>26</v>
      </c>
      <c r="P10" s="34">
        <v>27</v>
      </c>
      <c r="Q10" s="35">
        <v>27</v>
      </c>
      <c r="R10" s="35">
        <v>27</v>
      </c>
      <c r="S10" s="36">
        <v>27</v>
      </c>
      <c r="T10" s="34">
        <v>18</v>
      </c>
      <c r="U10" s="35">
        <v>18</v>
      </c>
      <c r="V10" s="35">
        <v>18</v>
      </c>
      <c r="W10" s="36">
        <v>18</v>
      </c>
      <c r="X10" s="35">
        <v>16</v>
      </c>
      <c r="Y10" s="35">
        <v>16</v>
      </c>
      <c r="Z10" s="35">
        <v>16</v>
      </c>
      <c r="AA10" s="36">
        <v>16</v>
      </c>
    </row>
    <row r="11" spans="1:27" ht="13.5" thickBot="1">
      <c r="A11" s="132"/>
      <c r="B11" s="30">
        <v>8</v>
      </c>
      <c r="C11" s="26">
        <v>8</v>
      </c>
      <c r="D11" s="34">
        <v>8</v>
      </c>
      <c r="E11" s="35">
        <v>8</v>
      </c>
      <c r="F11" s="35">
        <v>8</v>
      </c>
      <c r="G11" s="35">
        <v>8</v>
      </c>
      <c r="H11" s="34">
        <v>19</v>
      </c>
      <c r="I11" s="35">
        <v>19</v>
      </c>
      <c r="J11" s="35">
        <v>19</v>
      </c>
      <c r="K11" s="35">
        <v>19</v>
      </c>
      <c r="L11" s="39">
        <v>26</v>
      </c>
      <c r="M11" s="37">
        <v>26</v>
      </c>
      <c r="N11" s="37">
        <v>26</v>
      </c>
      <c r="O11" s="38">
        <v>26</v>
      </c>
      <c r="P11" s="39">
        <v>27</v>
      </c>
      <c r="Q11" s="37">
        <v>27</v>
      </c>
      <c r="R11" s="37">
        <v>27</v>
      </c>
      <c r="S11" s="38">
        <v>27</v>
      </c>
      <c r="T11" s="34">
        <v>18</v>
      </c>
      <c r="U11" s="35">
        <v>18</v>
      </c>
      <c r="V11" s="35">
        <v>18</v>
      </c>
      <c r="W11" s="36">
        <v>18</v>
      </c>
      <c r="X11" s="37">
        <v>16</v>
      </c>
      <c r="Y11" s="37">
        <v>16</v>
      </c>
      <c r="Z11" s="37">
        <v>16</v>
      </c>
      <c r="AA11" s="38">
        <v>16</v>
      </c>
    </row>
    <row r="12" spans="1:27" ht="12.75">
      <c r="A12" s="132"/>
      <c r="B12" s="30">
        <v>9</v>
      </c>
      <c r="C12" s="23">
        <v>9</v>
      </c>
      <c r="D12" s="31">
        <v>9</v>
      </c>
      <c r="E12" s="32">
        <v>9</v>
      </c>
      <c r="F12" s="32">
        <v>9</v>
      </c>
      <c r="G12" s="32">
        <v>9</v>
      </c>
      <c r="H12" s="31">
        <v>25</v>
      </c>
      <c r="I12" s="32">
        <v>25</v>
      </c>
      <c r="J12" s="32">
        <v>25</v>
      </c>
      <c r="K12" s="33">
        <v>25</v>
      </c>
      <c r="L12" s="35">
        <v>22</v>
      </c>
      <c r="M12" s="35">
        <v>22</v>
      </c>
      <c r="N12" s="35">
        <v>22</v>
      </c>
      <c r="O12" s="36">
        <v>22</v>
      </c>
      <c r="P12" s="31">
        <v>31</v>
      </c>
      <c r="Q12" s="32">
        <v>31</v>
      </c>
      <c r="R12" s="32">
        <v>31</v>
      </c>
      <c r="S12" s="33">
        <v>31</v>
      </c>
      <c r="T12" s="31">
        <v>28</v>
      </c>
      <c r="U12" s="32">
        <v>28</v>
      </c>
      <c r="V12" s="32">
        <v>28</v>
      </c>
      <c r="W12" s="33">
        <v>28</v>
      </c>
      <c r="X12" s="35">
        <v>15</v>
      </c>
      <c r="Y12" s="35">
        <v>15</v>
      </c>
      <c r="Z12" s="35">
        <v>15</v>
      </c>
      <c r="AA12" s="36">
        <v>15</v>
      </c>
    </row>
    <row r="13" spans="1:27" ht="12.75">
      <c r="A13" s="132"/>
      <c r="B13" s="30">
        <v>10</v>
      </c>
      <c r="C13" s="26">
        <v>9</v>
      </c>
      <c r="D13" s="34">
        <v>9</v>
      </c>
      <c r="E13" s="35">
        <v>9</v>
      </c>
      <c r="F13" s="35">
        <v>9</v>
      </c>
      <c r="G13" s="35">
        <v>9</v>
      </c>
      <c r="H13" s="34">
        <v>25</v>
      </c>
      <c r="I13" s="35">
        <v>25</v>
      </c>
      <c r="J13" s="35">
        <v>25</v>
      </c>
      <c r="K13" s="36">
        <v>25</v>
      </c>
      <c r="L13" s="35">
        <v>22</v>
      </c>
      <c r="M13" s="35">
        <v>22</v>
      </c>
      <c r="N13" s="35">
        <v>22</v>
      </c>
      <c r="O13" s="36">
        <v>22</v>
      </c>
      <c r="P13" s="34">
        <v>31</v>
      </c>
      <c r="Q13" s="35">
        <v>31</v>
      </c>
      <c r="R13" s="35">
        <v>31</v>
      </c>
      <c r="S13" s="36">
        <v>31</v>
      </c>
      <c r="T13" s="34">
        <v>28</v>
      </c>
      <c r="U13" s="35">
        <v>28</v>
      </c>
      <c r="V13" s="35">
        <v>28</v>
      </c>
      <c r="W13" s="36">
        <v>28</v>
      </c>
      <c r="X13" s="35">
        <v>15</v>
      </c>
      <c r="Y13" s="35">
        <v>15</v>
      </c>
      <c r="Z13" s="35">
        <v>15</v>
      </c>
      <c r="AA13" s="36">
        <v>15</v>
      </c>
    </row>
    <row r="14" spans="1:27" ht="12.75">
      <c r="A14" s="132"/>
      <c r="B14" s="30">
        <v>11</v>
      </c>
      <c r="C14" s="26">
        <v>9</v>
      </c>
      <c r="D14" s="34">
        <v>9</v>
      </c>
      <c r="E14" s="35">
        <v>9</v>
      </c>
      <c r="F14" s="35">
        <v>9</v>
      </c>
      <c r="G14" s="35">
        <v>9</v>
      </c>
      <c r="H14" s="34">
        <v>25</v>
      </c>
      <c r="I14" s="35">
        <v>25</v>
      </c>
      <c r="J14" s="35">
        <v>25</v>
      </c>
      <c r="K14" s="36">
        <v>25</v>
      </c>
      <c r="L14" s="35">
        <v>22</v>
      </c>
      <c r="M14" s="35">
        <v>22</v>
      </c>
      <c r="N14" s="35">
        <v>22</v>
      </c>
      <c r="O14" s="36">
        <v>22</v>
      </c>
      <c r="P14" s="34">
        <v>31</v>
      </c>
      <c r="Q14" s="35">
        <v>31</v>
      </c>
      <c r="R14" s="35">
        <v>31</v>
      </c>
      <c r="S14" s="36">
        <v>31</v>
      </c>
      <c r="T14" s="34">
        <v>28</v>
      </c>
      <c r="U14" s="35">
        <v>28</v>
      </c>
      <c r="V14" s="35">
        <v>28</v>
      </c>
      <c r="W14" s="36">
        <v>28</v>
      </c>
      <c r="X14" s="35">
        <v>15</v>
      </c>
      <c r="Y14" s="35">
        <v>15</v>
      </c>
      <c r="Z14" s="35">
        <v>15</v>
      </c>
      <c r="AA14" s="36">
        <v>15</v>
      </c>
    </row>
    <row r="15" spans="1:27" ht="13.5" thickBot="1">
      <c r="A15" s="132"/>
      <c r="B15" s="30">
        <v>12</v>
      </c>
      <c r="C15" s="26">
        <v>9</v>
      </c>
      <c r="D15" s="34">
        <v>9</v>
      </c>
      <c r="E15" s="35">
        <v>9</v>
      </c>
      <c r="F15" s="35">
        <v>9</v>
      </c>
      <c r="G15" s="35">
        <v>9</v>
      </c>
      <c r="H15" s="39">
        <v>25</v>
      </c>
      <c r="I15" s="37">
        <v>25</v>
      </c>
      <c r="J15" s="37">
        <v>25</v>
      </c>
      <c r="K15" s="38">
        <v>25</v>
      </c>
      <c r="L15" s="37">
        <v>22</v>
      </c>
      <c r="M15" s="37">
        <v>22</v>
      </c>
      <c r="N15" s="37">
        <v>22</v>
      </c>
      <c r="O15" s="38">
        <v>22</v>
      </c>
      <c r="P15" s="34">
        <v>31</v>
      </c>
      <c r="Q15" s="35">
        <v>31</v>
      </c>
      <c r="R15" s="35">
        <v>31</v>
      </c>
      <c r="S15" s="36">
        <v>31</v>
      </c>
      <c r="T15" s="34">
        <v>28</v>
      </c>
      <c r="U15" s="35">
        <v>28</v>
      </c>
      <c r="V15" s="35">
        <v>28</v>
      </c>
      <c r="W15" s="36">
        <v>28</v>
      </c>
      <c r="X15" s="35">
        <v>15</v>
      </c>
      <c r="Y15" s="35">
        <v>15</v>
      </c>
      <c r="Z15" s="35">
        <v>15</v>
      </c>
      <c r="AA15" s="36">
        <v>15</v>
      </c>
    </row>
    <row r="16" spans="1:27" ht="12.75">
      <c r="A16" s="132"/>
      <c r="B16" s="30">
        <v>13</v>
      </c>
      <c r="C16" s="26">
        <v>9</v>
      </c>
      <c r="D16" s="34">
        <v>9</v>
      </c>
      <c r="E16" s="35">
        <v>9</v>
      </c>
      <c r="F16" s="35">
        <v>9</v>
      </c>
      <c r="G16" s="36">
        <v>9</v>
      </c>
      <c r="H16" s="34">
        <v>24</v>
      </c>
      <c r="I16" s="35">
        <v>24</v>
      </c>
      <c r="J16" s="35">
        <v>24</v>
      </c>
      <c r="K16" s="36">
        <v>24</v>
      </c>
      <c r="L16" s="31">
        <v>21</v>
      </c>
      <c r="M16" s="32">
        <v>21</v>
      </c>
      <c r="N16" s="32">
        <v>21</v>
      </c>
      <c r="O16" s="32">
        <v>21</v>
      </c>
      <c r="P16" s="31">
        <v>32</v>
      </c>
      <c r="Q16" s="32">
        <v>32</v>
      </c>
      <c r="R16" s="32">
        <v>32</v>
      </c>
      <c r="S16" s="33">
        <v>32</v>
      </c>
      <c r="T16" s="32">
        <v>29</v>
      </c>
      <c r="U16" s="32">
        <v>29</v>
      </c>
      <c r="V16" s="32">
        <v>29</v>
      </c>
      <c r="W16" s="33">
        <v>29</v>
      </c>
      <c r="X16" s="35">
        <v>15</v>
      </c>
      <c r="Y16" s="35">
        <v>15</v>
      </c>
      <c r="Z16" s="35">
        <v>15</v>
      </c>
      <c r="AA16" s="36">
        <v>15</v>
      </c>
    </row>
    <row r="17" spans="1:27" ht="12.75">
      <c r="A17" s="132"/>
      <c r="B17" s="30">
        <v>14</v>
      </c>
      <c r="C17" s="26">
        <v>9</v>
      </c>
      <c r="D17" s="34">
        <v>9</v>
      </c>
      <c r="E17" s="35">
        <v>9</v>
      </c>
      <c r="F17" s="35">
        <v>9</v>
      </c>
      <c r="G17" s="36">
        <v>9</v>
      </c>
      <c r="H17" s="34">
        <v>24</v>
      </c>
      <c r="I17" s="35">
        <v>24</v>
      </c>
      <c r="J17" s="35">
        <v>24</v>
      </c>
      <c r="K17" s="36">
        <v>24</v>
      </c>
      <c r="L17" s="34">
        <v>21</v>
      </c>
      <c r="M17" s="35">
        <v>21</v>
      </c>
      <c r="N17" s="35">
        <v>21</v>
      </c>
      <c r="O17" s="35">
        <v>21</v>
      </c>
      <c r="P17" s="34">
        <v>32</v>
      </c>
      <c r="Q17" s="35">
        <v>32</v>
      </c>
      <c r="R17" s="35">
        <v>32</v>
      </c>
      <c r="S17" s="36">
        <v>32</v>
      </c>
      <c r="T17" s="35">
        <v>29</v>
      </c>
      <c r="U17" s="35">
        <v>29</v>
      </c>
      <c r="V17" s="35">
        <v>29</v>
      </c>
      <c r="W17" s="36">
        <v>29</v>
      </c>
      <c r="X17" s="35">
        <v>15</v>
      </c>
      <c r="Y17" s="35">
        <v>15</v>
      </c>
      <c r="Z17" s="35">
        <v>15</v>
      </c>
      <c r="AA17" s="36">
        <v>15</v>
      </c>
    </row>
    <row r="18" spans="1:27" ht="12.75">
      <c r="A18" s="132"/>
      <c r="B18" s="30">
        <v>15</v>
      </c>
      <c r="C18" s="26">
        <v>9</v>
      </c>
      <c r="D18" s="34">
        <v>9</v>
      </c>
      <c r="E18" s="35">
        <v>9</v>
      </c>
      <c r="F18" s="35">
        <v>9</v>
      </c>
      <c r="G18" s="36">
        <v>9</v>
      </c>
      <c r="H18" s="34">
        <v>24</v>
      </c>
      <c r="I18" s="35">
        <v>24</v>
      </c>
      <c r="J18" s="35">
        <v>24</v>
      </c>
      <c r="K18" s="36">
        <v>24</v>
      </c>
      <c r="L18" s="34">
        <v>21</v>
      </c>
      <c r="M18" s="35">
        <v>21</v>
      </c>
      <c r="N18" s="35">
        <v>21</v>
      </c>
      <c r="O18" s="35">
        <v>21</v>
      </c>
      <c r="P18" s="34">
        <v>32</v>
      </c>
      <c r="Q18" s="35">
        <v>32</v>
      </c>
      <c r="R18" s="35">
        <v>32</v>
      </c>
      <c r="S18" s="36">
        <v>32</v>
      </c>
      <c r="T18" s="35">
        <v>29</v>
      </c>
      <c r="U18" s="35">
        <v>29</v>
      </c>
      <c r="V18" s="35">
        <v>29</v>
      </c>
      <c r="W18" s="36">
        <v>29</v>
      </c>
      <c r="X18" s="35">
        <v>15</v>
      </c>
      <c r="Y18" s="35">
        <v>15</v>
      </c>
      <c r="Z18" s="35">
        <v>15</v>
      </c>
      <c r="AA18" s="36">
        <v>15</v>
      </c>
    </row>
    <row r="19" spans="1:27" ht="13.5" thickBot="1">
      <c r="A19" s="132"/>
      <c r="B19" s="30">
        <v>16</v>
      </c>
      <c r="C19" s="27">
        <v>9</v>
      </c>
      <c r="D19" s="39">
        <v>9</v>
      </c>
      <c r="E19" s="37">
        <v>9</v>
      </c>
      <c r="F19" s="37">
        <v>9</v>
      </c>
      <c r="G19" s="38">
        <v>9</v>
      </c>
      <c r="H19" s="39">
        <v>24</v>
      </c>
      <c r="I19" s="37">
        <v>24</v>
      </c>
      <c r="J19" s="37">
        <v>24</v>
      </c>
      <c r="K19" s="38">
        <v>24</v>
      </c>
      <c r="L19" s="39">
        <v>21</v>
      </c>
      <c r="M19" s="37">
        <v>21</v>
      </c>
      <c r="N19" s="37">
        <v>21</v>
      </c>
      <c r="O19" s="37">
        <v>21</v>
      </c>
      <c r="P19" s="39">
        <v>32</v>
      </c>
      <c r="Q19" s="37">
        <v>32</v>
      </c>
      <c r="R19" s="37">
        <v>32</v>
      </c>
      <c r="S19" s="38">
        <v>32</v>
      </c>
      <c r="T19" s="37">
        <v>29</v>
      </c>
      <c r="U19" s="37">
        <v>29</v>
      </c>
      <c r="V19" s="37">
        <v>29</v>
      </c>
      <c r="W19" s="38">
        <v>29</v>
      </c>
      <c r="X19" s="37">
        <v>15</v>
      </c>
      <c r="Y19" s="37">
        <v>15</v>
      </c>
      <c r="Z19" s="37">
        <v>15</v>
      </c>
      <c r="AA19" s="38">
        <v>15</v>
      </c>
    </row>
    <row r="20" spans="1:27" ht="12.75">
      <c r="A20" s="132"/>
      <c r="B20" s="30">
        <v>17</v>
      </c>
      <c r="C20" s="23">
        <v>10</v>
      </c>
      <c r="D20" s="31">
        <v>10</v>
      </c>
      <c r="E20" s="32">
        <v>10</v>
      </c>
      <c r="F20" s="32">
        <v>10</v>
      </c>
      <c r="G20" s="33">
        <v>10</v>
      </c>
      <c r="H20" s="34">
        <v>17</v>
      </c>
      <c r="I20" s="35">
        <v>17</v>
      </c>
      <c r="J20" s="35">
        <v>17</v>
      </c>
      <c r="K20" s="35">
        <v>17</v>
      </c>
      <c r="L20" s="31">
        <v>23</v>
      </c>
      <c r="M20" s="32">
        <v>23</v>
      </c>
      <c r="N20" s="32">
        <v>23</v>
      </c>
      <c r="O20" s="33">
        <v>23</v>
      </c>
      <c r="P20" s="31">
        <v>30</v>
      </c>
      <c r="Q20" s="32">
        <v>30</v>
      </c>
      <c r="R20" s="32">
        <v>30</v>
      </c>
      <c r="S20" s="33">
        <v>30</v>
      </c>
      <c r="T20" s="31">
        <v>20</v>
      </c>
      <c r="U20" s="32">
        <v>20</v>
      </c>
      <c r="V20" s="32">
        <v>20</v>
      </c>
      <c r="W20" s="33">
        <v>20</v>
      </c>
      <c r="X20" s="31">
        <v>14</v>
      </c>
      <c r="Y20" s="32">
        <v>14</v>
      </c>
      <c r="Z20" s="32">
        <v>14</v>
      </c>
      <c r="AA20" s="33">
        <v>14</v>
      </c>
    </row>
    <row r="21" spans="1:27" ht="12.75">
      <c r="A21" s="132"/>
      <c r="B21" s="30">
        <v>18</v>
      </c>
      <c r="C21" s="26">
        <v>10</v>
      </c>
      <c r="D21" s="34">
        <v>10</v>
      </c>
      <c r="E21" s="35">
        <v>10</v>
      </c>
      <c r="F21" s="35">
        <v>10</v>
      </c>
      <c r="G21" s="36">
        <v>10</v>
      </c>
      <c r="H21" s="34">
        <v>17</v>
      </c>
      <c r="I21" s="35">
        <v>17</v>
      </c>
      <c r="J21" s="35">
        <v>17</v>
      </c>
      <c r="K21" s="35">
        <v>17</v>
      </c>
      <c r="L21" s="34">
        <v>23</v>
      </c>
      <c r="M21" s="35">
        <v>23</v>
      </c>
      <c r="N21" s="35">
        <v>23</v>
      </c>
      <c r="O21" s="36">
        <v>23</v>
      </c>
      <c r="P21" s="34">
        <v>30</v>
      </c>
      <c r="Q21" s="35">
        <v>30</v>
      </c>
      <c r="R21" s="35">
        <v>30</v>
      </c>
      <c r="S21" s="36">
        <v>30</v>
      </c>
      <c r="T21" s="34">
        <v>20</v>
      </c>
      <c r="U21" s="35">
        <v>20</v>
      </c>
      <c r="V21" s="35">
        <v>20</v>
      </c>
      <c r="W21" s="36">
        <v>20</v>
      </c>
      <c r="X21" s="34">
        <v>14</v>
      </c>
      <c r="Y21" s="35">
        <v>14</v>
      </c>
      <c r="Z21" s="35">
        <v>14</v>
      </c>
      <c r="AA21" s="36">
        <v>14</v>
      </c>
    </row>
    <row r="22" spans="1:27" ht="12.75">
      <c r="A22" s="132"/>
      <c r="B22" s="30">
        <v>19</v>
      </c>
      <c r="C22" s="26">
        <v>10</v>
      </c>
      <c r="D22" s="34">
        <v>10</v>
      </c>
      <c r="E22" s="35">
        <v>10</v>
      </c>
      <c r="F22" s="35">
        <v>10</v>
      </c>
      <c r="G22" s="36">
        <v>10</v>
      </c>
      <c r="H22" s="34">
        <v>17</v>
      </c>
      <c r="I22" s="35">
        <v>17</v>
      </c>
      <c r="J22" s="35">
        <v>17</v>
      </c>
      <c r="K22" s="35">
        <v>17</v>
      </c>
      <c r="L22" s="34">
        <v>23</v>
      </c>
      <c r="M22" s="35">
        <v>23</v>
      </c>
      <c r="N22" s="35">
        <v>23</v>
      </c>
      <c r="O22" s="36">
        <v>23</v>
      </c>
      <c r="P22" s="34">
        <v>30</v>
      </c>
      <c r="Q22" s="35">
        <v>30</v>
      </c>
      <c r="R22" s="35">
        <v>30</v>
      </c>
      <c r="S22" s="36">
        <v>30</v>
      </c>
      <c r="T22" s="34">
        <v>20</v>
      </c>
      <c r="U22" s="35">
        <v>20</v>
      </c>
      <c r="V22" s="35">
        <v>20</v>
      </c>
      <c r="W22" s="36">
        <v>20</v>
      </c>
      <c r="X22" s="34">
        <v>14</v>
      </c>
      <c r="Y22" s="35">
        <v>14</v>
      </c>
      <c r="Z22" s="35">
        <v>14</v>
      </c>
      <c r="AA22" s="36">
        <v>14</v>
      </c>
    </row>
    <row r="23" spans="1:27" ht="13.5" thickBot="1">
      <c r="A23" s="132"/>
      <c r="B23" s="30">
        <v>20</v>
      </c>
      <c r="C23" s="29">
        <v>10</v>
      </c>
      <c r="D23" s="39">
        <v>10</v>
      </c>
      <c r="E23" s="37">
        <v>10</v>
      </c>
      <c r="F23" s="37">
        <v>10</v>
      </c>
      <c r="G23" s="38">
        <v>10</v>
      </c>
      <c r="H23" s="39">
        <v>17</v>
      </c>
      <c r="I23" s="37">
        <v>17</v>
      </c>
      <c r="J23" s="37">
        <v>17</v>
      </c>
      <c r="K23" s="37">
        <v>17</v>
      </c>
      <c r="L23" s="39">
        <v>23</v>
      </c>
      <c r="M23" s="37">
        <v>23</v>
      </c>
      <c r="N23" s="37">
        <v>23</v>
      </c>
      <c r="O23" s="38">
        <v>23</v>
      </c>
      <c r="P23" s="39">
        <v>30</v>
      </c>
      <c r="Q23" s="37">
        <v>30</v>
      </c>
      <c r="R23" s="37">
        <v>30</v>
      </c>
      <c r="S23" s="38">
        <v>30</v>
      </c>
      <c r="T23" s="39">
        <v>20</v>
      </c>
      <c r="U23" s="37">
        <v>20</v>
      </c>
      <c r="V23" s="37">
        <v>20</v>
      </c>
      <c r="W23" s="38">
        <v>20</v>
      </c>
      <c r="X23" s="39">
        <v>14</v>
      </c>
      <c r="Y23" s="37">
        <v>14</v>
      </c>
      <c r="Z23" s="37">
        <v>14</v>
      </c>
      <c r="AA23" s="38">
        <v>14</v>
      </c>
    </row>
    <row r="24" spans="1:27" ht="12.75">
      <c r="A24" s="132"/>
      <c r="B24" s="30">
        <v>21</v>
      </c>
      <c r="C24" s="19">
        <v>2</v>
      </c>
      <c r="D24" s="34">
        <v>2</v>
      </c>
      <c r="E24" s="35">
        <v>2</v>
      </c>
      <c r="F24" s="35">
        <v>2</v>
      </c>
      <c r="G24" s="36">
        <v>2</v>
      </c>
      <c r="H24" s="31">
        <v>11</v>
      </c>
      <c r="I24" s="32">
        <v>11</v>
      </c>
      <c r="J24" s="32">
        <v>11</v>
      </c>
      <c r="K24" s="33">
        <v>11</v>
      </c>
      <c r="L24" s="31">
        <v>12</v>
      </c>
      <c r="M24" s="32">
        <v>12</v>
      </c>
      <c r="N24" s="32">
        <v>12</v>
      </c>
      <c r="O24" s="32">
        <v>12</v>
      </c>
      <c r="P24" s="32">
        <v>12</v>
      </c>
      <c r="Q24" s="32">
        <v>12</v>
      </c>
      <c r="R24" s="32">
        <v>12</v>
      </c>
      <c r="S24" s="33">
        <v>12</v>
      </c>
      <c r="T24" s="31">
        <v>13</v>
      </c>
      <c r="U24" s="32">
        <v>13</v>
      </c>
      <c r="V24" s="32">
        <v>13</v>
      </c>
      <c r="W24" s="33">
        <v>13</v>
      </c>
      <c r="X24" s="34">
        <v>3</v>
      </c>
      <c r="Y24" s="35">
        <v>3</v>
      </c>
      <c r="Z24" s="35">
        <v>3</v>
      </c>
      <c r="AA24" s="36">
        <v>3</v>
      </c>
    </row>
    <row r="25" spans="1:27" ht="12.75">
      <c r="A25" s="132"/>
      <c r="B25" s="30">
        <v>22</v>
      </c>
      <c r="C25" s="19">
        <v>2</v>
      </c>
      <c r="D25" s="34">
        <v>2</v>
      </c>
      <c r="E25" s="35">
        <v>2</v>
      </c>
      <c r="F25" s="35">
        <v>2</v>
      </c>
      <c r="G25" s="36">
        <v>2</v>
      </c>
      <c r="H25" s="34">
        <v>11</v>
      </c>
      <c r="I25" s="35">
        <v>11</v>
      </c>
      <c r="J25" s="35">
        <v>11</v>
      </c>
      <c r="K25" s="36">
        <v>11</v>
      </c>
      <c r="L25" s="34">
        <v>12</v>
      </c>
      <c r="M25" s="35">
        <v>12</v>
      </c>
      <c r="N25" s="35">
        <v>12</v>
      </c>
      <c r="O25" s="35">
        <v>12</v>
      </c>
      <c r="P25" s="35">
        <v>12</v>
      </c>
      <c r="Q25" s="35">
        <v>12</v>
      </c>
      <c r="R25" s="35">
        <v>12</v>
      </c>
      <c r="S25" s="36">
        <v>12</v>
      </c>
      <c r="T25" s="34">
        <v>13</v>
      </c>
      <c r="U25" s="35">
        <v>13</v>
      </c>
      <c r="V25" s="35">
        <v>13</v>
      </c>
      <c r="W25" s="36">
        <v>13</v>
      </c>
      <c r="X25" s="34">
        <v>3</v>
      </c>
      <c r="Y25" s="35">
        <v>3</v>
      </c>
      <c r="Z25" s="35">
        <v>3</v>
      </c>
      <c r="AA25" s="36">
        <v>3</v>
      </c>
    </row>
    <row r="26" spans="1:27" ht="12.75">
      <c r="A26" s="132"/>
      <c r="B26" s="30">
        <v>23</v>
      </c>
      <c r="C26" s="19">
        <v>2</v>
      </c>
      <c r="D26" s="34">
        <v>2</v>
      </c>
      <c r="E26" s="35">
        <v>2</v>
      </c>
      <c r="F26" s="35">
        <v>2</v>
      </c>
      <c r="G26" s="36">
        <v>2</v>
      </c>
      <c r="H26" s="34">
        <v>11</v>
      </c>
      <c r="I26" s="35">
        <v>11</v>
      </c>
      <c r="J26" s="35">
        <v>11</v>
      </c>
      <c r="K26" s="36">
        <v>11</v>
      </c>
      <c r="L26" s="34">
        <v>12</v>
      </c>
      <c r="M26" s="35">
        <v>12</v>
      </c>
      <c r="N26" s="35">
        <v>12</v>
      </c>
      <c r="O26" s="35">
        <v>12</v>
      </c>
      <c r="P26" s="35">
        <v>12</v>
      </c>
      <c r="Q26" s="35">
        <v>12</v>
      </c>
      <c r="R26" s="35">
        <v>12</v>
      </c>
      <c r="S26" s="36">
        <v>12</v>
      </c>
      <c r="T26" s="34">
        <v>13</v>
      </c>
      <c r="U26" s="35">
        <v>13</v>
      </c>
      <c r="V26" s="35">
        <v>13</v>
      </c>
      <c r="W26" s="36">
        <v>13</v>
      </c>
      <c r="X26" s="34">
        <v>3</v>
      </c>
      <c r="Y26" s="35">
        <v>3</v>
      </c>
      <c r="Z26" s="35">
        <v>3</v>
      </c>
      <c r="AA26" s="36">
        <v>3</v>
      </c>
    </row>
    <row r="27" spans="1:27" ht="13.5" thickBot="1">
      <c r="A27" s="132"/>
      <c r="B27" s="30">
        <v>24</v>
      </c>
      <c r="C27" s="21">
        <v>2</v>
      </c>
      <c r="D27" s="39">
        <v>2</v>
      </c>
      <c r="E27" s="37">
        <v>2</v>
      </c>
      <c r="F27" s="37">
        <v>2</v>
      </c>
      <c r="G27" s="38">
        <v>2</v>
      </c>
      <c r="H27" s="39">
        <v>11</v>
      </c>
      <c r="I27" s="37">
        <v>11</v>
      </c>
      <c r="J27" s="37">
        <v>11</v>
      </c>
      <c r="K27" s="38">
        <v>11</v>
      </c>
      <c r="L27" s="39">
        <v>12</v>
      </c>
      <c r="M27" s="37">
        <v>12</v>
      </c>
      <c r="N27" s="37">
        <v>12</v>
      </c>
      <c r="O27" s="37">
        <v>12</v>
      </c>
      <c r="P27" s="37">
        <v>12</v>
      </c>
      <c r="Q27" s="37">
        <v>12</v>
      </c>
      <c r="R27" s="37">
        <v>12</v>
      </c>
      <c r="S27" s="38">
        <v>12</v>
      </c>
      <c r="T27" s="39">
        <v>13</v>
      </c>
      <c r="U27" s="37">
        <v>13</v>
      </c>
      <c r="V27" s="37">
        <v>13</v>
      </c>
      <c r="W27" s="38">
        <v>13</v>
      </c>
      <c r="X27" s="39">
        <v>3</v>
      </c>
      <c r="Y27" s="37">
        <v>3</v>
      </c>
      <c r="Z27" s="37">
        <v>3</v>
      </c>
      <c r="AA27" s="38">
        <v>3</v>
      </c>
    </row>
    <row r="29" spans="3:4" ht="12.75">
      <c r="C29" s="15"/>
      <c r="D29" s="15"/>
    </row>
  </sheetData>
  <sheetProtection password="CCAF" sheet="1"/>
  <mergeCells count="1">
    <mergeCell ref="A3:A2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Лист9"/>
  <dimension ref="A1:B32"/>
  <sheetViews>
    <sheetView zoomScalePageLayoutView="0" workbookViewId="0" topLeftCell="A1">
      <selection activeCell="B32" sqref="B32"/>
    </sheetView>
  </sheetViews>
  <sheetFormatPr defaultColWidth="9.00390625" defaultRowHeight="12.75"/>
  <sheetData>
    <row r="1" spans="1:2" ht="15.75">
      <c r="A1">
        <v>1</v>
      </c>
      <c r="B1" s="40" t="s">
        <v>177</v>
      </c>
    </row>
    <row r="2" spans="1:2" ht="15.75">
      <c r="A2">
        <v>2</v>
      </c>
      <c r="B2" s="40" t="s">
        <v>178</v>
      </c>
    </row>
    <row r="3" spans="1:2" ht="15.75">
      <c r="A3">
        <v>3</v>
      </c>
      <c r="B3" s="40" t="s">
        <v>179</v>
      </c>
    </row>
    <row r="4" spans="1:2" ht="15.75">
      <c r="A4">
        <v>4</v>
      </c>
      <c r="B4" s="40" t="s">
        <v>180</v>
      </c>
    </row>
    <row r="5" spans="1:2" ht="15.75">
      <c r="A5">
        <v>5</v>
      </c>
      <c r="B5" s="40" t="s">
        <v>181</v>
      </c>
    </row>
    <row r="6" spans="1:2" ht="15.75">
      <c r="A6">
        <v>6</v>
      </c>
      <c r="B6" s="40" t="s">
        <v>182</v>
      </c>
    </row>
    <row r="7" spans="1:2" ht="15.75">
      <c r="A7">
        <v>7</v>
      </c>
      <c r="B7" s="40" t="s">
        <v>183</v>
      </c>
    </row>
    <row r="8" spans="1:2" ht="15.75">
      <c r="A8">
        <v>8</v>
      </c>
      <c r="B8" s="40" t="s">
        <v>184</v>
      </c>
    </row>
    <row r="9" spans="1:2" ht="15.75">
      <c r="A9">
        <v>9</v>
      </c>
      <c r="B9" s="40" t="s">
        <v>185</v>
      </c>
    </row>
    <row r="10" spans="1:2" ht="15.75">
      <c r="A10">
        <v>10</v>
      </c>
      <c r="B10" s="40" t="s">
        <v>186</v>
      </c>
    </row>
    <row r="11" spans="1:2" ht="15.75">
      <c r="A11">
        <v>11</v>
      </c>
      <c r="B11" s="40" t="s">
        <v>187</v>
      </c>
    </row>
    <row r="12" spans="1:2" ht="15.75">
      <c r="A12">
        <v>12</v>
      </c>
      <c r="B12" s="40" t="s">
        <v>188</v>
      </c>
    </row>
    <row r="13" spans="1:2" ht="15.75">
      <c r="A13">
        <v>13</v>
      </c>
      <c r="B13" s="40" t="s">
        <v>189</v>
      </c>
    </row>
    <row r="14" spans="1:2" ht="15.75">
      <c r="A14">
        <v>14</v>
      </c>
      <c r="B14" s="40" t="s">
        <v>190</v>
      </c>
    </row>
    <row r="15" spans="1:2" ht="15.75">
      <c r="A15">
        <v>15</v>
      </c>
      <c r="B15" s="40" t="s">
        <v>0</v>
      </c>
    </row>
    <row r="16" spans="1:2" ht="15.75">
      <c r="A16">
        <v>16</v>
      </c>
      <c r="B16" s="40" t="s">
        <v>1</v>
      </c>
    </row>
    <row r="17" spans="1:2" ht="15.75">
      <c r="A17">
        <v>17</v>
      </c>
      <c r="B17" s="40" t="s">
        <v>2</v>
      </c>
    </row>
    <row r="18" spans="1:2" ht="15.75">
      <c r="A18">
        <v>18</v>
      </c>
      <c r="B18" s="40" t="s">
        <v>3</v>
      </c>
    </row>
    <row r="19" spans="1:2" ht="15.75">
      <c r="A19">
        <v>19</v>
      </c>
      <c r="B19" s="40" t="s">
        <v>4</v>
      </c>
    </row>
    <row r="20" spans="1:2" ht="15.75">
      <c r="A20">
        <v>20</v>
      </c>
      <c r="B20" s="40" t="s">
        <v>5</v>
      </c>
    </row>
    <row r="21" spans="1:2" ht="15.75">
      <c r="A21">
        <v>21</v>
      </c>
      <c r="B21" s="40" t="s">
        <v>6</v>
      </c>
    </row>
    <row r="22" spans="1:2" ht="15.75">
      <c r="A22">
        <v>22</v>
      </c>
      <c r="B22" s="40" t="s">
        <v>7</v>
      </c>
    </row>
    <row r="23" spans="1:2" ht="15.75">
      <c r="A23">
        <v>23</v>
      </c>
      <c r="B23" s="40" t="s">
        <v>8</v>
      </c>
    </row>
    <row r="24" spans="1:2" ht="15.75">
      <c r="A24">
        <v>24</v>
      </c>
      <c r="B24" s="40" t="s">
        <v>9</v>
      </c>
    </row>
    <row r="25" spans="1:2" ht="15.75">
      <c r="A25">
        <v>25</v>
      </c>
      <c r="B25" s="40" t="s">
        <v>10</v>
      </c>
    </row>
    <row r="26" spans="1:2" ht="15.75">
      <c r="A26">
        <v>26</v>
      </c>
      <c r="B26" s="40" t="s">
        <v>11</v>
      </c>
    </row>
    <row r="27" spans="1:2" ht="15.75">
      <c r="A27">
        <v>27</v>
      </c>
      <c r="B27" s="40" t="s">
        <v>12</v>
      </c>
    </row>
    <row r="28" spans="1:2" ht="15.75">
      <c r="A28">
        <v>28</v>
      </c>
      <c r="B28" s="40" t="s">
        <v>13</v>
      </c>
    </row>
    <row r="29" spans="1:2" ht="15.75">
      <c r="A29">
        <v>29</v>
      </c>
      <c r="B29" s="40" t="s">
        <v>14</v>
      </c>
    </row>
    <row r="30" spans="1:2" ht="15.75">
      <c r="A30">
        <v>30</v>
      </c>
      <c r="B30" s="40" t="s">
        <v>15</v>
      </c>
    </row>
    <row r="31" spans="1:2" ht="15.75">
      <c r="A31">
        <v>31</v>
      </c>
      <c r="B31" s="40" t="s">
        <v>16</v>
      </c>
    </row>
    <row r="32" spans="1:2" ht="15.75">
      <c r="A32">
        <v>32</v>
      </c>
      <c r="B32" s="40" t="s">
        <v>17</v>
      </c>
    </row>
  </sheetData>
  <sheetProtection password="CCAF" sheet="1"/>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Лист10"/>
  <dimension ref="A1:B32"/>
  <sheetViews>
    <sheetView zoomScalePageLayoutView="0" workbookViewId="0" topLeftCell="A9">
      <selection activeCell="B32" sqref="B32"/>
    </sheetView>
  </sheetViews>
  <sheetFormatPr defaultColWidth="9.00390625" defaultRowHeight="12.75"/>
  <sheetData>
    <row r="1" spans="1:2" ht="15.75">
      <c r="A1">
        <v>1</v>
      </c>
      <c r="B1" s="40" t="s">
        <v>26</v>
      </c>
    </row>
    <row r="2" spans="1:2" ht="15.75">
      <c r="A2">
        <v>2</v>
      </c>
      <c r="B2" s="40" t="s">
        <v>29</v>
      </c>
    </row>
    <row r="3" spans="1:2" ht="15.75">
      <c r="A3">
        <v>3</v>
      </c>
      <c r="B3" s="40" t="s">
        <v>30</v>
      </c>
    </row>
    <row r="4" spans="1:2" ht="15.75">
      <c r="A4">
        <v>4</v>
      </c>
      <c r="B4" s="40" t="s">
        <v>31</v>
      </c>
    </row>
    <row r="5" spans="1:2" ht="15.75">
      <c r="A5">
        <v>5</v>
      </c>
      <c r="B5" s="40" t="s">
        <v>32</v>
      </c>
    </row>
    <row r="6" spans="1:2" ht="15.75">
      <c r="A6">
        <v>6</v>
      </c>
      <c r="B6" s="40" t="s">
        <v>33</v>
      </c>
    </row>
    <row r="7" spans="1:2" ht="15.75">
      <c r="A7">
        <v>7</v>
      </c>
      <c r="B7" s="40" t="s">
        <v>34</v>
      </c>
    </row>
    <row r="8" spans="1:2" ht="15.75">
      <c r="A8">
        <v>8</v>
      </c>
      <c r="B8" s="40" t="s">
        <v>35</v>
      </c>
    </row>
    <row r="9" spans="1:2" ht="15.75">
      <c r="A9">
        <v>9</v>
      </c>
      <c r="B9" s="40" t="s">
        <v>36</v>
      </c>
    </row>
    <row r="10" spans="1:2" ht="15.75">
      <c r="A10">
        <v>10</v>
      </c>
      <c r="B10" s="40" t="s">
        <v>37</v>
      </c>
    </row>
    <row r="11" spans="1:2" ht="15.75">
      <c r="A11">
        <v>11</v>
      </c>
      <c r="B11" s="40" t="s">
        <v>38</v>
      </c>
    </row>
    <row r="12" spans="1:2" ht="15.75">
      <c r="A12">
        <v>12</v>
      </c>
      <c r="B12" s="40" t="s">
        <v>39</v>
      </c>
    </row>
    <row r="13" spans="1:2" ht="15.75">
      <c r="A13">
        <v>13</v>
      </c>
      <c r="B13" s="40" t="s">
        <v>40</v>
      </c>
    </row>
    <row r="14" spans="1:2" ht="15.75">
      <c r="A14">
        <v>14</v>
      </c>
      <c r="B14" s="40" t="s">
        <v>41</v>
      </c>
    </row>
    <row r="15" spans="1:2" ht="15.75">
      <c r="A15">
        <v>15</v>
      </c>
      <c r="B15" s="40" t="s">
        <v>42</v>
      </c>
    </row>
    <row r="16" spans="1:2" ht="15.75">
      <c r="A16">
        <v>16</v>
      </c>
      <c r="B16" s="40" t="s">
        <v>43</v>
      </c>
    </row>
    <row r="17" spans="1:2" ht="15.75">
      <c r="A17">
        <v>17</v>
      </c>
      <c r="B17" s="40" t="s">
        <v>44</v>
      </c>
    </row>
    <row r="18" spans="1:2" ht="15.75">
      <c r="A18">
        <v>18</v>
      </c>
      <c r="B18" s="40" t="s">
        <v>45</v>
      </c>
    </row>
    <row r="19" spans="1:2" ht="15.75">
      <c r="A19">
        <v>19</v>
      </c>
      <c r="B19" s="40" t="s">
        <v>46</v>
      </c>
    </row>
    <row r="20" spans="1:2" ht="15.75">
      <c r="A20">
        <v>20</v>
      </c>
      <c r="B20" s="40" t="s">
        <v>47</v>
      </c>
    </row>
    <row r="21" spans="1:2" ht="15.75">
      <c r="A21">
        <v>21</v>
      </c>
      <c r="B21" s="40" t="s">
        <v>48</v>
      </c>
    </row>
    <row r="22" spans="1:2" ht="15.75">
      <c r="A22">
        <v>22</v>
      </c>
      <c r="B22" s="40" t="s">
        <v>49</v>
      </c>
    </row>
    <row r="23" spans="1:2" ht="15.75">
      <c r="A23">
        <v>23</v>
      </c>
      <c r="B23" s="40" t="s">
        <v>50</v>
      </c>
    </row>
    <row r="24" spans="1:2" ht="15.75">
      <c r="A24">
        <v>24</v>
      </c>
      <c r="B24" s="40" t="s">
        <v>51</v>
      </c>
    </row>
    <row r="25" spans="1:2" ht="15.75">
      <c r="A25">
        <v>25</v>
      </c>
      <c r="B25" s="40" t="s">
        <v>52</v>
      </c>
    </row>
    <row r="26" spans="1:2" ht="15.75">
      <c r="A26">
        <v>26</v>
      </c>
      <c r="B26" s="40" t="s">
        <v>53</v>
      </c>
    </row>
    <row r="27" spans="1:2" ht="15.75">
      <c r="A27">
        <v>27</v>
      </c>
      <c r="B27" s="40" t="s">
        <v>54</v>
      </c>
    </row>
    <row r="28" spans="1:2" ht="15.75">
      <c r="A28">
        <v>28</v>
      </c>
      <c r="B28" s="40" t="s">
        <v>55</v>
      </c>
    </row>
    <row r="29" spans="1:2" ht="15.75">
      <c r="A29">
        <v>29</v>
      </c>
      <c r="B29" s="40" t="s">
        <v>56</v>
      </c>
    </row>
    <row r="30" spans="1:2" ht="15.75">
      <c r="A30">
        <v>30</v>
      </c>
      <c r="B30" s="40" t="s">
        <v>57</v>
      </c>
    </row>
    <row r="31" spans="1:2" ht="15.75">
      <c r="A31">
        <v>31</v>
      </c>
      <c r="B31" s="40" t="s">
        <v>58</v>
      </c>
    </row>
    <row r="32" spans="1:2" ht="15.75">
      <c r="A32">
        <v>32</v>
      </c>
      <c r="B32" s="40" t="s">
        <v>59</v>
      </c>
    </row>
  </sheetData>
  <sheetProtection password="CCAF" sheet="1"/>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Лист6"/>
  <dimension ref="B1:BJ53"/>
  <sheetViews>
    <sheetView zoomScalePageLayoutView="0" workbookViewId="0" topLeftCell="A1">
      <selection activeCell="BB26" sqref="BB26"/>
    </sheetView>
  </sheetViews>
  <sheetFormatPr defaultColWidth="8.875" defaultRowHeight="12.75"/>
  <cols>
    <col min="1" max="9" width="2.25390625" style="45" customWidth="1"/>
    <col min="10" max="10" width="3.375" style="45" customWidth="1"/>
    <col min="11" max="18" width="2.25390625" style="45" customWidth="1"/>
    <col min="19" max="19" width="4.375" style="45" customWidth="1"/>
    <col min="20" max="53" width="2.25390625" style="45" customWidth="1"/>
    <col min="54" max="54" width="10.25390625" style="45" bestFit="1" customWidth="1"/>
    <col min="55" max="59" width="8.875" style="45" customWidth="1"/>
    <col min="60" max="60" width="2.25390625" style="45" customWidth="1"/>
    <col min="61" max="16384" width="8.875" style="45" customWidth="1"/>
  </cols>
  <sheetData>
    <row r="1" spans="61:62" ht="12.75">
      <c r="BI1" s="46"/>
      <c r="BJ1" s="46"/>
    </row>
    <row r="2" spans="3:62" ht="12.75">
      <c r="C2" s="147" t="s">
        <v>60</v>
      </c>
      <c r="D2" s="147"/>
      <c r="E2" s="147"/>
      <c r="F2" s="147"/>
      <c r="G2" s="147"/>
      <c r="H2" s="147"/>
      <c r="J2" s="112">
        <f>Баллы!D64</f>
        <v>5</v>
      </c>
      <c r="P2" s="78" t="s">
        <v>20</v>
      </c>
      <c r="S2" s="114">
        <f>Баллы!F64</f>
        <v>6</v>
      </c>
      <c r="AD2" s="79"/>
      <c r="AE2" s="80"/>
      <c r="AF2" s="80"/>
      <c r="AG2" s="80"/>
      <c r="AH2" s="80"/>
      <c r="AI2" s="80"/>
      <c r="AJ2" s="80"/>
      <c r="AK2" s="80"/>
      <c r="AL2" s="80"/>
      <c r="AM2" s="80"/>
      <c r="AN2" s="80"/>
      <c r="AO2" s="80"/>
      <c r="AP2" s="80"/>
      <c r="AQ2" s="80"/>
      <c r="AR2" s="80"/>
      <c r="AS2" s="80"/>
      <c r="AT2" s="80"/>
      <c r="AU2" s="80"/>
      <c r="AV2" s="80"/>
      <c r="AW2" s="80"/>
      <c r="AX2" s="80"/>
      <c r="AY2" s="80"/>
      <c r="AZ2" s="80"/>
      <c r="BA2" s="80"/>
      <c r="BI2" s="47"/>
      <c r="BJ2" s="47"/>
    </row>
    <row r="3" spans="3:62" ht="15" customHeight="1" thickBot="1">
      <c r="C3" s="147" t="s">
        <v>19</v>
      </c>
      <c r="D3" s="147"/>
      <c r="E3" s="147"/>
      <c r="F3" s="147"/>
      <c r="G3" s="147"/>
      <c r="H3" s="147"/>
      <c r="J3" s="113">
        <f>Баллы!E64</f>
        <v>0</v>
      </c>
      <c r="M3" s="81" t="s">
        <v>66</v>
      </c>
      <c r="O3" s="82"/>
      <c r="R3" s="82"/>
      <c r="S3" s="115">
        <f>квадрат!AA2</f>
        <v>50</v>
      </c>
      <c r="T3" s="116" t="s">
        <v>67</v>
      </c>
      <c r="U3" s="82"/>
      <c r="V3" s="82"/>
      <c r="W3" s="82"/>
      <c r="X3" s="82"/>
      <c r="Y3" s="82"/>
      <c r="Z3" s="82"/>
      <c r="AA3" s="82"/>
      <c r="AD3" s="80"/>
      <c r="AE3" s="80"/>
      <c r="AF3" s="80"/>
      <c r="AG3" s="80"/>
      <c r="AH3" s="80"/>
      <c r="AI3" s="80"/>
      <c r="AJ3" s="80"/>
      <c r="AK3" s="80"/>
      <c r="AL3" s="80"/>
      <c r="AM3" s="80"/>
      <c r="AN3" s="80"/>
      <c r="AO3" s="80"/>
      <c r="AP3" s="80"/>
      <c r="AQ3" s="80"/>
      <c r="AR3" s="80"/>
      <c r="AS3" s="80"/>
      <c r="AT3" s="80"/>
      <c r="AU3" s="80"/>
      <c r="AV3" s="80"/>
      <c r="AW3" s="80"/>
      <c r="AX3" s="80"/>
      <c r="AY3" s="80"/>
      <c r="AZ3" s="80"/>
      <c r="BA3" s="80"/>
      <c r="BI3" s="47"/>
      <c r="BJ3" s="47"/>
    </row>
    <row r="4" spans="16:62" ht="15" customHeight="1">
      <c r="P4" s="83">
        <f>IF(Баллы!F64&gt;6,"Ваши ответы неискренни","")</f>
      </c>
      <c r="AB4" s="84"/>
      <c r="AC4" s="85"/>
      <c r="AD4" s="86"/>
      <c r="AE4" s="86"/>
      <c r="AF4" s="86"/>
      <c r="AG4" s="86"/>
      <c r="AH4" s="86"/>
      <c r="AI4" s="86"/>
      <c r="AJ4" s="86"/>
      <c r="AK4" s="86"/>
      <c r="AL4" s="86"/>
      <c r="AM4" s="86"/>
      <c r="AN4" s="86"/>
      <c r="AO4" s="86"/>
      <c r="AP4" s="86"/>
      <c r="AQ4" s="86"/>
      <c r="AR4" s="86"/>
      <c r="AS4" s="86"/>
      <c r="AT4" s="86"/>
      <c r="AU4" s="86"/>
      <c r="AV4" s="86"/>
      <c r="AW4" s="86"/>
      <c r="AX4" s="86"/>
      <c r="AY4" s="86"/>
      <c r="AZ4" s="86"/>
      <c r="BA4" s="86"/>
      <c r="BB4" s="85"/>
      <c r="BC4" s="85"/>
      <c r="BD4" s="85"/>
      <c r="BE4" s="85"/>
      <c r="BF4" s="85"/>
      <c r="BG4" s="85"/>
      <c r="BH4" s="87"/>
      <c r="BI4" s="47"/>
      <c r="BJ4" s="47"/>
    </row>
    <row r="5" spans="2:62" ht="15" customHeight="1">
      <c r="B5" s="88" t="s">
        <v>18</v>
      </c>
      <c r="AB5" s="89"/>
      <c r="AC5" s="133" t="s">
        <v>91</v>
      </c>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90"/>
      <c r="BB5" s="91"/>
      <c r="BC5" s="91"/>
      <c r="BD5" s="106" t="s">
        <v>76</v>
      </c>
      <c r="BE5" s="91"/>
      <c r="BF5" s="91"/>
      <c r="BG5" s="91"/>
      <c r="BH5" s="92"/>
      <c r="BI5" s="47"/>
      <c r="BJ5" s="47"/>
    </row>
    <row r="6" spans="2:62" ht="15" customHeight="1" thickBot="1">
      <c r="B6" s="48"/>
      <c r="AB6" s="89"/>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91"/>
      <c r="BB6" s="91"/>
      <c r="BC6" s="91"/>
      <c r="BD6" s="91"/>
      <c r="BE6" s="91"/>
      <c r="BF6" s="91"/>
      <c r="BG6" s="91"/>
      <c r="BH6" s="92"/>
      <c r="BI6" s="47"/>
      <c r="BJ6" s="47"/>
    </row>
    <row r="7" spans="3:62" ht="15" customHeight="1">
      <c r="C7" s="138" t="e">
        <f>INDEX(Характеристики!A1:B32,'Номера типов'!AC6,2)</f>
        <v>#VALUE!</v>
      </c>
      <c r="D7" s="139"/>
      <c r="E7" s="139"/>
      <c r="F7" s="139"/>
      <c r="G7" s="139"/>
      <c r="H7" s="139"/>
      <c r="I7" s="139"/>
      <c r="J7" s="139"/>
      <c r="K7" s="139"/>
      <c r="L7" s="139"/>
      <c r="M7" s="139"/>
      <c r="N7" s="139"/>
      <c r="O7" s="139"/>
      <c r="P7" s="139"/>
      <c r="Q7" s="139"/>
      <c r="R7" s="139"/>
      <c r="S7" s="139"/>
      <c r="T7" s="139"/>
      <c r="U7" s="139"/>
      <c r="V7" s="139"/>
      <c r="W7" s="139"/>
      <c r="X7" s="139"/>
      <c r="Y7" s="139"/>
      <c r="Z7" s="140"/>
      <c r="AA7" s="63"/>
      <c r="AB7" s="89"/>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2"/>
      <c r="BI7" s="47"/>
      <c r="BJ7" s="47"/>
    </row>
    <row r="8" spans="3:62" ht="15" customHeight="1">
      <c r="C8" s="141"/>
      <c r="D8" s="142"/>
      <c r="E8" s="142"/>
      <c r="F8" s="142"/>
      <c r="G8" s="142"/>
      <c r="H8" s="142"/>
      <c r="I8" s="142"/>
      <c r="J8" s="142"/>
      <c r="K8" s="142"/>
      <c r="L8" s="142"/>
      <c r="M8" s="142"/>
      <c r="N8" s="142"/>
      <c r="O8" s="142"/>
      <c r="P8" s="142"/>
      <c r="Q8" s="142"/>
      <c r="R8" s="142"/>
      <c r="S8" s="142"/>
      <c r="T8" s="142"/>
      <c r="U8" s="142"/>
      <c r="V8" s="142"/>
      <c r="W8" s="142"/>
      <c r="X8" s="142"/>
      <c r="Y8" s="142"/>
      <c r="Z8" s="143"/>
      <c r="AA8" s="63"/>
      <c r="AB8" s="89"/>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2"/>
      <c r="BI8" s="50"/>
      <c r="BJ8" s="47"/>
    </row>
    <row r="9" spans="3:62" ht="15" customHeight="1">
      <c r="C9" s="141"/>
      <c r="D9" s="142"/>
      <c r="E9" s="142"/>
      <c r="F9" s="142"/>
      <c r="G9" s="142"/>
      <c r="H9" s="142"/>
      <c r="I9" s="142"/>
      <c r="J9" s="142"/>
      <c r="K9" s="142"/>
      <c r="L9" s="142"/>
      <c r="M9" s="142"/>
      <c r="N9" s="142"/>
      <c r="O9" s="142"/>
      <c r="P9" s="142"/>
      <c r="Q9" s="142"/>
      <c r="R9" s="142"/>
      <c r="S9" s="142"/>
      <c r="T9" s="142"/>
      <c r="U9" s="142"/>
      <c r="V9" s="142"/>
      <c r="W9" s="142"/>
      <c r="X9" s="142"/>
      <c r="Y9" s="142"/>
      <c r="Z9" s="143"/>
      <c r="AA9" s="63"/>
      <c r="AB9" s="89"/>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2"/>
      <c r="BI9" s="47"/>
      <c r="BJ9" s="47"/>
    </row>
    <row r="10" spans="3:62" ht="15" customHeight="1">
      <c r="C10" s="141"/>
      <c r="D10" s="142"/>
      <c r="E10" s="142"/>
      <c r="F10" s="142"/>
      <c r="G10" s="142"/>
      <c r="H10" s="142"/>
      <c r="I10" s="142"/>
      <c r="J10" s="142"/>
      <c r="K10" s="142"/>
      <c r="L10" s="142"/>
      <c r="M10" s="142"/>
      <c r="N10" s="142"/>
      <c r="O10" s="142"/>
      <c r="P10" s="142"/>
      <c r="Q10" s="142"/>
      <c r="R10" s="142"/>
      <c r="S10" s="142"/>
      <c r="T10" s="142"/>
      <c r="U10" s="142"/>
      <c r="V10" s="142"/>
      <c r="W10" s="142"/>
      <c r="X10" s="142"/>
      <c r="Y10" s="142"/>
      <c r="Z10" s="143"/>
      <c r="AA10" s="63"/>
      <c r="AB10" s="89"/>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2"/>
      <c r="BI10" s="47"/>
      <c r="BJ10" s="47"/>
    </row>
    <row r="11" spans="3:62" ht="15" customHeight="1">
      <c r="C11" s="141"/>
      <c r="D11" s="142"/>
      <c r="E11" s="142"/>
      <c r="F11" s="142"/>
      <c r="G11" s="142"/>
      <c r="H11" s="142"/>
      <c r="I11" s="142"/>
      <c r="J11" s="142"/>
      <c r="K11" s="142"/>
      <c r="L11" s="142"/>
      <c r="M11" s="142"/>
      <c r="N11" s="142"/>
      <c r="O11" s="142"/>
      <c r="P11" s="142"/>
      <c r="Q11" s="142"/>
      <c r="R11" s="142"/>
      <c r="S11" s="142"/>
      <c r="T11" s="142"/>
      <c r="U11" s="142"/>
      <c r="V11" s="142"/>
      <c r="W11" s="142"/>
      <c r="X11" s="142"/>
      <c r="Y11" s="142"/>
      <c r="Z11" s="143"/>
      <c r="AA11" s="63"/>
      <c r="AB11" s="89"/>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2"/>
      <c r="BI11" s="47"/>
      <c r="BJ11" s="47"/>
    </row>
    <row r="12" spans="3:62" ht="15" customHeight="1">
      <c r="C12" s="141"/>
      <c r="D12" s="142"/>
      <c r="E12" s="142"/>
      <c r="F12" s="142"/>
      <c r="G12" s="142"/>
      <c r="H12" s="142"/>
      <c r="I12" s="142"/>
      <c r="J12" s="142"/>
      <c r="K12" s="142"/>
      <c r="L12" s="142"/>
      <c r="M12" s="142"/>
      <c r="N12" s="142"/>
      <c r="O12" s="142"/>
      <c r="P12" s="142"/>
      <c r="Q12" s="142"/>
      <c r="R12" s="142"/>
      <c r="S12" s="142"/>
      <c r="T12" s="142"/>
      <c r="U12" s="142"/>
      <c r="V12" s="142"/>
      <c r="W12" s="142"/>
      <c r="X12" s="142"/>
      <c r="Y12" s="142"/>
      <c r="Z12" s="143"/>
      <c r="AA12" s="63"/>
      <c r="AB12" s="89"/>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2"/>
      <c r="BI12" s="47"/>
      <c r="BJ12" s="47"/>
    </row>
    <row r="13" spans="3:62" ht="15" customHeight="1">
      <c r="C13" s="141"/>
      <c r="D13" s="142"/>
      <c r="E13" s="142"/>
      <c r="F13" s="142"/>
      <c r="G13" s="142"/>
      <c r="H13" s="142"/>
      <c r="I13" s="142"/>
      <c r="J13" s="142"/>
      <c r="K13" s="142"/>
      <c r="L13" s="142"/>
      <c r="M13" s="142"/>
      <c r="N13" s="142"/>
      <c r="O13" s="142"/>
      <c r="P13" s="142"/>
      <c r="Q13" s="142"/>
      <c r="R13" s="142"/>
      <c r="S13" s="142"/>
      <c r="T13" s="142"/>
      <c r="U13" s="142"/>
      <c r="V13" s="142"/>
      <c r="W13" s="142"/>
      <c r="X13" s="142"/>
      <c r="Y13" s="142"/>
      <c r="Z13" s="143"/>
      <c r="AA13" s="63"/>
      <c r="AB13" s="89"/>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2"/>
      <c r="BI13" s="47"/>
      <c r="BJ13" s="47"/>
    </row>
    <row r="14" spans="3:62" ht="15" customHeight="1">
      <c r="C14" s="141"/>
      <c r="D14" s="142"/>
      <c r="E14" s="142"/>
      <c r="F14" s="142"/>
      <c r="G14" s="142"/>
      <c r="H14" s="142"/>
      <c r="I14" s="142"/>
      <c r="J14" s="142"/>
      <c r="K14" s="142"/>
      <c r="L14" s="142"/>
      <c r="M14" s="142"/>
      <c r="N14" s="142"/>
      <c r="O14" s="142"/>
      <c r="P14" s="142"/>
      <c r="Q14" s="142"/>
      <c r="R14" s="142"/>
      <c r="S14" s="142"/>
      <c r="T14" s="142"/>
      <c r="U14" s="142"/>
      <c r="V14" s="142"/>
      <c r="W14" s="142"/>
      <c r="X14" s="142"/>
      <c r="Y14" s="142"/>
      <c r="Z14" s="143"/>
      <c r="AA14" s="63"/>
      <c r="AB14" s="89"/>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2"/>
      <c r="BI14" s="47"/>
      <c r="BJ14" s="47"/>
    </row>
    <row r="15" spans="3:62" ht="15" customHeight="1" thickBot="1">
      <c r="C15" s="144"/>
      <c r="D15" s="145"/>
      <c r="E15" s="145"/>
      <c r="F15" s="145"/>
      <c r="G15" s="145"/>
      <c r="H15" s="145"/>
      <c r="I15" s="145"/>
      <c r="J15" s="145"/>
      <c r="K15" s="145"/>
      <c r="L15" s="145"/>
      <c r="M15" s="145"/>
      <c r="N15" s="145"/>
      <c r="O15" s="145"/>
      <c r="P15" s="145"/>
      <c r="Q15" s="145"/>
      <c r="R15" s="145"/>
      <c r="S15" s="145"/>
      <c r="T15" s="145"/>
      <c r="U15" s="145"/>
      <c r="V15" s="145"/>
      <c r="W15" s="145"/>
      <c r="X15" s="145"/>
      <c r="Y15" s="145"/>
      <c r="Z15" s="146"/>
      <c r="AA15" s="63"/>
      <c r="AB15" s="89"/>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2"/>
      <c r="BI15" s="47"/>
      <c r="BJ15" s="47"/>
    </row>
    <row r="16" spans="28:62" ht="15" customHeight="1">
      <c r="AB16" s="89"/>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2"/>
      <c r="BI16" s="47"/>
      <c r="BJ16" s="47"/>
    </row>
    <row r="17" spans="2:62" ht="15" customHeight="1">
      <c r="B17" s="88" t="s">
        <v>25</v>
      </c>
      <c r="AB17" s="89"/>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2"/>
      <c r="BI17" s="47"/>
      <c r="BJ17" s="47"/>
    </row>
    <row r="18" spans="10:62" ht="15" customHeight="1">
      <c r="J18" s="107"/>
      <c r="K18" s="108"/>
      <c r="L18" s="109"/>
      <c r="M18" s="109"/>
      <c r="N18" s="109"/>
      <c r="O18" s="109"/>
      <c r="P18" s="109"/>
      <c r="Q18" s="109"/>
      <c r="R18" s="109"/>
      <c r="S18" s="109"/>
      <c r="T18" s="109"/>
      <c r="U18" s="109"/>
      <c r="V18" s="109"/>
      <c r="W18" s="109"/>
      <c r="X18" s="109"/>
      <c r="Y18" s="109"/>
      <c r="Z18" s="110"/>
      <c r="AA18" s="93"/>
      <c r="AB18" s="89"/>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2"/>
      <c r="BI18" s="47"/>
      <c r="BJ18" s="47"/>
    </row>
    <row r="19" spans="9:62" ht="15" customHeight="1">
      <c r="I19" s="107"/>
      <c r="J19" s="107"/>
      <c r="K19" s="134" t="s">
        <v>88</v>
      </c>
      <c r="L19" s="135"/>
      <c r="M19" s="135"/>
      <c r="N19" s="135"/>
      <c r="O19" s="135"/>
      <c r="P19" s="135"/>
      <c r="Q19" s="135"/>
      <c r="R19" s="135"/>
      <c r="S19" s="135"/>
      <c r="T19" s="135"/>
      <c r="U19" s="135"/>
      <c r="V19" s="135"/>
      <c r="W19" s="135"/>
      <c r="X19" s="135"/>
      <c r="Y19" s="135"/>
      <c r="Z19" s="136"/>
      <c r="AA19" s="93"/>
      <c r="AB19" s="89"/>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2"/>
      <c r="BI19" s="47"/>
      <c r="BJ19" s="47"/>
    </row>
    <row r="20" spans="11:62" ht="15" customHeight="1">
      <c r="K20" s="134"/>
      <c r="L20" s="135"/>
      <c r="M20" s="135"/>
      <c r="N20" s="135"/>
      <c r="O20" s="135"/>
      <c r="P20" s="135"/>
      <c r="Q20" s="135"/>
      <c r="R20" s="135"/>
      <c r="S20" s="135"/>
      <c r="T20" s="135"/>
      <c r="U20" s="135"/>
      <c r="V20" s="135"/>
      <c r="W20" s="135"/>
      <c r="X20" s="135"/>
      <c r="Y20" s="135"/>
      <c r="Z20" s="136"/>
      <c r="AA20" s="93"/>
      <c r="AB20" s="89"/>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2"/>
      <c r="BI20" s="47"/>
      <c r="BJ20" s="47"/>
    </row>
    <row r="21" spans="11:62" ht="15" customHeight="1">
      <c r="K21" s="134"/>
      <c r="L21" s="135"/>
      <c r="M21" s="135"/>
      <c r="N21" s="135"/>
      <c r="O21" s="135"/>
      <c r="P21" s="135"/>
      <c r="Q21" s="135"/>
      <c r="R21" s="135"/>
      <c r="S21" s="135"/>
      <c r="T21" s="135"/>
      <c r="U21" s="135"/>
      <c r="V21" s="135"/>
      <c r="W21" s="135"/>
      <c r="X21" s="135"/>
      <c r="Y21" s="135"/>
      <c r="Z21" s="136"/>
      <c r="AA21" s="47"/>
      <c r="AB21" s="89"/>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2"/>
      <c r="BI21" s="47"/>
      <c r="BJ21" s="47"/>
    </row>
    <row r="22" spans="3:62" ht="15" customHeight="1">
      <c r="C22" s="45">
        <v>1</v>
      </c>
      <c r="K22" s="111" t="s">
        <v>21</v>
      </c>
      <c r="L22" s="47"/>
      <c r="M22" s="47"/>
      <c r="N22" s="47"/>
      <c r="O22" s="47"/>
      <c r="P22" s="47"/>
      <c r="Q22" s="47"/>
      <c r="R22" s="47"/>
      <c r="S22" s="91" t="s">
        <v>22</v>
      </c>
      <c r="T22" s="47"/>
      <c r="U22" s="47"/>
      <c r="V22" s="47"/>
      <c r="W22" s="47"/>
      <c r="X22" s="47"/>
      <c r="Y22" s="47"/>
      <c r="Z22" s="95"/>
      <c r="AA22" s="47"/>
      <c r="AB22" s="89"/>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2"/>
      <c r="BI22" s="47"/>
      <c r="BJ22" s="47"/>
    </row>
    <row r="23" spans="9:62" ht="12.75">
      <c r="I23" s="47"/>
      <c r="K23" s="94"/>
      <c r="L23" s="47"/>
      <c r="M23" s="47"/>
      <c r="N23" s="47"/>
      <c r="O23" s="47"/>
      <c r="P23" s="47"/>
      <c r="Q23" s="47"/>
      <c r="R23" s="47"/>
      <c r="S23" s="91" t="s">
        <v>23</v>
      </c>
      <c r="T23" s="47"/>
      <c r="U23" s="47"/>
      <c r="V23" s="47"/>
      <c r="W23" s="47"/>
      <c r="X23" s="47"/>
      <c r="Y23" s="47"/>
      <c r="Z23" s="95"/>
      <c r="AA23" s="47"/>
      <c r="AB23" s="89"/>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2"/>
      <c r="BI23" s="47"/>
      <c r="BJ23" s="47"/>
    </row>
    <row r="24" spans="9:62" ht="13.5" thickBot="1">
      <c r="I24" s="47"/>
      <c r="K24" s="96"/>
      <c r="L24" s="97"/>
      <c r="M24" s="97"/>
      <c r="N24" s="97"/>
      <c r="O24" s="97"/>
      <c r="P24" s="97"/>
      <c r="Q24" s="97"/>
      <c r="R24" s="97"/>
      <c r="S24" s="97"/>
      <c r="T24" s="97"/>
      <c r="U24" s="97"/>
      <c r="V24" s="97"/>
      <c r="W24" s="97"/>
      <c r="X24" s="97"/>
      <c r="Y24" s="97"/>
      <c r="Z24" s="98"/>
      <c r="AA24" s="47"/>
      <c r="AB24" s="99"/>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1"/>
      <c r="BI24" s="47"/>
      <c r="BJ24" s="47"/>
    </row>
    <row r="25" spans="9:62" ht="12.75">
      <c r="I25" s="47"/>
      <c r="J25" s="47"/>
      <c r="K25" s="47"/>
      <c r="L25" s="47"/>
      <c r="M25" s="47"/>
      <c r="N25" s="47"/>
      <c r="O25" s="47"/>
      <c r="P25" s="47"/>
      <c r="Q25" s="47"/>
      <c r="R25" s="47"/>
      <c r="S25" s="47"/>
      <c r="T25" s="47"/>
      <c r="U25" s="47"/>
      <c r="V25" s="47"/>
      <c r="W25" s="47"/>
      <c r="X25" s="47"/>
      <c r="Y25" s="47"/>
      <c r="Z25" s="47"/>
      <c r="AA25" s="47"/>
      <c r="BI25" s="47"/>
      <c r="BJ25" s="47"/>
    </row>
    <row r="26" spans="9:62" ht="12.75">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4" t="s">
        <v>75</v>
      </c>
      <c r="BC26" s="47"/>
      <c r="BD26" s="47"/>
      <c r="BE26" s="47"/>
      <c r="BF26" s="47"/>
      <c r="BG26" s="47"/>
      <c r="BH26" s="47"/>
      <c r="BI26" s="47"/>
      <c r="BJ26" s="47"/>
    </row>
    <row r="27" spans="3:62" ht="12.75" customHeight="1">
      <c r="C27" s="137" t="str">
        <f>IF(C22=2,INDEX(Коррекция!A1:B32,'Номера типов'!AC6,2)," ")</f>
        <v> </v>
      </c>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02"/>
      <c r="AB27" s="47"/>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47"/>
      <c r="BB27" s="47"/>
      <c r="BC27" s="47"/>
      <c r="BD27" s="47"/>
      <c r="BE27" s="47"/>
      <c r="BF27" s="47"/>
      <c r="BG27" s="47"/>
      <c r="BH27" s="47"/>
      <c r="BI27" s="47"/>
      <c r="BJ27" s="47"/>
    </row>
    <row r="28" spans="3:62" ht="12.75" customHeight="1">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02"/>
      <c r="AB28" s="4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47"/>
      <c r="BB28" s="63"/>
      <c r="BC28" s="63"/>
      <c r="BD28" s="63"/>
      <c r="BE28" s="63"/>
      <c r="BF28" s="63"/>
      <c r="BG28" s="63"/>
      <c r="BH28" s="47"/>
      <c r="BI28" s="47"/>
      <c r="BJ28" s="47"/>
    </row>
    <row r="29" spans="3:62" ht="13.5" customHeight="1">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02"/>
      <c r="AB29" s="4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50"/>
      <c r="BC29" s="104"/>
      <c r="BD29" s="104"/>
      <c r="BE29" s="104"/>
      <c r="BF29" s="104"/>
      <c r="BG29" s="104"/>
      <c r="BH29" s="47"/>
      <c r="BI29" s="47"/>
      <c r="BJ29" s="47"/>
    </row>
    <row r="30" spans="3:60" ht="12" customHeight="1">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02"/>
      <c r="AB30" s="47"/>
      <c r="AC30" s="67"/>
      <c r="AD30" s="67"/>
      <c r="AE30" s="67"/>
      <c r="AF30" s="67"/>
      <c r="AG30" s="67"/>
      <c r="AH30" s="67"/>
      <c r="AI30" s="67"/>
      <c r="AJ30" s="67"/>
      <c r="AK30" s="67"/>
      <c r="AL30" s="67"/>
      <c r="AM30" s="93"/>
      <c r="AN30" s="67"/>
      <c r="AO30" s="67"/>
      <c r="AP30" s="67"/>
      <c r="AQ30" s="67"/>
      <c r="AR30" s="67"/>
      <c r="AS30" s="67"/>
      <c r="AT30" s="67"/>
      <c r="AU30" s="67"/>
      <c r="AV30" s="67"/>
      <c r="AW30" s="67"/>
      <c r="AX30" s="67"/>
      <c r="AY30" s="67"/>
      <c r="AZ30" s="67"/>
      <c r="BA30" s="67"/>
      <c r="BB30" s="63"/>
      <c r="BC30" s="63"/>
      <c r="BD30" s="63"/>
      <c r="BE30" s="63"/>
      <c r="BF30" s="63"/>
      <c r="BG30" s="63"/>
      <c r="BH30" s="47"/>
    </row>
    <row r="31" spans="3:60" ht="12.75">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02"/>
      <c r="AB31" s="47"/>
      <c r="AC31" s="4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3"/>
      <c r="BC31" s="63"/>
      <c r="BD31" s="63"/>
      <c r="BE31" s="63"/>
      <c r="BF31" s="63"/>
      <c r="BG31" s="63"/>
      <c r="BH31" s="47"/>
    </row>
    <row r="32" spans="3:60" ht="12.75">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02"/>
      <c r="AB32" s="47"/>
      <c r="AC32" s="4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3"/>
      <c r="BC32" s="63"/>
      <c r="BD32" s="63"/>
      <c r="BE32" s="63"/>
      <c r="BF32" s="63"/>
      <c r="BG32" s="63"/>
      <c r="BH32" s="47"/>
    </row>
    <row r="33" spans="3:60" ht="12.75">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02"/>
      <c r="AB33" s="47"/>
      <c r="AC33" s="4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3"/>
      <c r="BC33" s="63"/>
      <c r="BD33" s="63"/>
      <c r="BE33" s="63"/>
      <c r="BF33" s="63"/>
      <c r="BG33" s="63"/>
      <c r="BH33" s="47"/>
    </row>
    <row r="34" spans="3:60" ht="12.75">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02"/>
      <c r="AB34" s="47"/>
      <c r="AC34" s="4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3"/>
      <c r="BC34" s="63"/>
      <c r="BD34" s="63"/>
      <c r="BE34" s="63"/>
      <c r="BF34" s="63"/>
      <c r="BG34" s="63"/>
      <c r="BH34" s="47"/>
    </row>
    <row r="35" spans="3:60" ht="12.75">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02"/>
      <c r="AB35" s="47"/>
      <c r="AC35" s="4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3"/>
      <c r="BC35" s="63"/>
      <c r="BD35" s="63"/>
      <c r="BE35" s="63"/>
      <c r="BF35" s="63"/>
      <c r="BG35" s="63"/>
      <c r="BH35" s="47"/>
    </row>
    <row r="36" spans="28:60" ht="12.75">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63"/>
      <c r="BC36" s="63"/>
      <c r="BD36" s="63"/>
      <c r="BE36" s="63"/>
      <c r="BF36" s="63"/>
      <c r="BG36" s="63"/>
      <c r="BH36" s="47"/>
    </row>
    <row r="37" spans="28:60" ht="12.75">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63"/>
      <c r="BC37" s="63"/>
      <c r="BD37" s="63"/>
      <c r="BE37" s="63"/>
      <c r="BF37" s="63"/>
      <c r="BG37" s="63"/>
      <c r="BH37" s="47"/>
    </row>
    <row r="38" spans="28:60" ht="12.75">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63"/>
      <c r="BC38" s="63"/>
      <c r="BD38" s="63"/>
      <c r="BE38" s="63"/>
      <c r="BF38" s="63"/>
      <c r="BG38" s="63"/>
      <c r="BH38" s="47"/>
    </row>
    <row r="39" spans="28:60" ht="12.75">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63"/>
      <c r="BC39" s="63"/>
      <c r="BD39" s="63"/>
      <c r="BE39" s="63"/>
      <c r="BF39" s="63"/>
      <c r="BG39" s="63"/>
      <c r="BH39" s="47"/>
    </row>
    <row r="40" spans="28:60" ht="12.75">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63"/>
      <c r="BC40" s="63"/>
      <c r="BD40" s="63"/>
      <c r="BE40" s="63"/>
      <c r="BF40" s="63"/>
      <c r="BG40" s="63"/>
      <c r="BH40" s="47"/>
    </row>
    <row r="41" spans="28:60" ht="12.75">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63"/>
      <c r="BC41" s="63"/>
      <c r="BD41" s="63"/>
      <c r="BE41" s="63"/>
      <c r="BF41" s="63"/>
      <c r="BG41" s="63"/>
      <c r="BH41" s="47"/>
    </row>
    <row r="42" spans="28:60" ht="12.75">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63"/>
      <c r="BC42" s="63"/>
      <c r="BD42" s="63"/>
      <c r="BE42" s="63"/>
      <c r="BF42" s="63"/>
      <c r="BG42" s="63"/>
      <c r="BH42" s="47"/>
    </row>
    <row r="43" spans="28:60" ht="12.75">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63"/>
      <c r="BC43" s="63"/>
      <c r="BD43" s="63"/>
      <c r="BE43" s="63"/>
      <c r="BF43" s="63"/>
      <c r="BG43" s="63"/>
      <c r="BH43" s="47"/>
    </row>
    <row r="44" spans="28:60" ht="12.75">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63"/>
      <c r="BC44" s="63"/>
      <c r="BD44" s="63"/>
      <c r="BE44" s="63"/>
      <c r="BF44" s="63"/>
      <c r="BG44" s="63"/>
      <c r="BH44" s="47"/>
    </row>
    <row r="45" spans="28:60" ht="12.75">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63"/>
      <c r="BC45" s="63"/>
      <c r="BD45" s="63"/>
      <c r="BE45" s="63"/>
      <c r="BF45" s="63"/>
      <c r="BG45" s="63"/>
      <c r="BH45" s="47"/>
    </row>
    <row r="46" spans="28:60" ht="12.75">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63"/>
      <c r="BC46" s="63"/>
      <c r="BD46" s="63"/>
      <c r="BE46" s="63"/>
      <c r="BF46" s="63"/>
      <c r="BG46" s="63"/>
      <c r="BH46" s="47"/>
    </row>
    <row r="47" spans="28:60" ht="12.75">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63"/>
      <c r="BC47" s="63"/>
      <c r="BD47" s="63"/>
      <c r="BE47" s="63"/>
      <c r="BF47" s="63"/>
      <c r="BG47" s="63"/>
      <c r="BH47" s="47"/>
    </row>
    <row r="53" ht="12.75">
      <c r="BJ53" s="105"/>
    </row>
  </sheetData>
  <sheetProtection/>
  <mergeCells count="6">
    <mergeCell ref="C2:H2"/>
    <mergeCell ref="C3:H3"/>
    <mergeCell ref="AC5:AZ5"/>
    <mergeCell ref="K19:Z21"/>
    <mergeCell ref="C27:Z35"/>
    <mergeCell ref="C7:Z15"/>
  </mergeCells>
  <hyperlinks>
    <hyperlink ref="BB26" location="'Профессиональная направленность'!A1" display="Далее &gt;&gt;&gt;"/>
  </hyperlinks>
  <printOptions/>
  <pageMargins left="0.75" right="0.75" top="1" bottom="1" header="0.5" footer="0.5"/>
  <pageSetup horizontalDpi="600" verticalDpi="600" orientation="portrait" paperSize="9" r:id="rId3"/>
  <drawing r:id="rId2"/>
  <legacyDrawing r:id="rId1"/>
</worksheet>
</file>

<file path=xl/worksheets/sheet9.xml><?xml version="1.0" encoding="utf-8"?>
<worksheet xmlns="http://schemas.openxmlformats.org/spreadsheetml/2006/main" xmlns:r="http://schemas.openxmlformats.org/officeDocument/2006/relationships">
  <dimension ref="A1:AA45"/>
  <sheetViews>
    <sheetView zoomScalePageLayoutView="0" workbookViewId="0" topLeftCell="C1">
      <selection activeCell="E9" sqref="E9"/>
    </sheetView>
  </sheetViews>
  <sheetFormatPr defaultColWidth="9.00390625" defaultRowHeight="12.75"/>
  <cols>
    <col min="7" max="9" width="4.75390625" style="0" customWidth="1"/>
    <col min="10" max="25" width="3.25390625" style="0" customWidth="1"/>
    <col min="27" max="27" width="14.125" style="0" customWidth="1"/>
  </cols>
  <sheetData>
    <row r="1" spans="1:27" ht="12.75">
      <c r="A1" s="43"/>
      <c r="B1" s="43"/>
      <c r="D1" t="s">
        <v>61</v>
      </c>
      <c r="E1" t="s">
        <v>62</v>
      </c>
      <c r="G1" t="s">
        <v>63</v>
      </c>
      <c r="H1">
        <v>1</v>
      </c>
      <c r="Z1" t="b">
        <v>0</v>
      </c>
      <c r="AA1" t="s">
        <v>65</v>
      </c>
    </row>
    <row r="2" spans="1:27" ht="12.75">
      <c r="A2" s="22"/>
      <c r="B2" s="22"/>
      <c r="D2" s="42">
        <f>Баллы!D64</f>
        <v>5</v>
      </c>
      <c r="E2" s="42">
        <f>Баллы!E64</f>
        <v>0</v>
      </c>
      <c r="Z2">
        <f>Баллы!F64</f>
        <v>6</v>
      </c>
      <c r="AA2" s="68">
        <f>100-Z2*100/12</f>
        <v>50</v>
      </c>
    </row>
    <row r="3" spans="1:27" ht="12.75">
      <c r="A3" s="20"/>
      <c r="B3" s="20"/>
      <c r="D3">
        <f>D$2-4</f>
        <v>1</v>
      </c>
      <c r="E3">
        <f>E2</f>
        <v>0</v>
      </c>
      <c r="Z3">
        <v>2</v>
      </c>
      <c r="AA3" s="68">
        <f>100-Z3*100/12</f>
        <v>83.33333333333333</v>
      </c>
    </row>
    <row r="4" spans="1:5" ht="12.75">
      <c r="A4" s="20"/>
      <c r="B4" s="20"/>
      <c r="D4">
        <f>D$2-4</f>
        <v>1</v>
      </c>
      <c r="E4">
        <f>E2+H$1</f>
        <v>1</v>
      </c>
    </row>
    <row r="5" spans="1:5" ht="12.75">
      <c r="A5" s="20"/>
      <c r="B5" s="20"/>
      <c r="D5">
        <f>D$2-4</f>
        <v>1</v>
      </c>
      <c r="E5">
        <f>E4+H$1</f>
        <v>2</v>
      </c>
    </row>
    <row r="6" spans="1:5" ht="12.75">
      <c r="A6" s="20"/>
      <c r="B6" s="20"/>
      <c r="D6">
        <f>D$2-4</f>
        <v>1</v>
      </c>
      <c r="E6">
        <f>E5+H$1</f>
        <v>3</v>
      </c>
    </row>
    <row r="7" spans="1:5" ht="12.75">
      <c r="A7" s="20"/>
      <c r="B7" s="20"/>
      <c r="D7">
        <f>D$2-4</f>
        <v>1</v>
      </c>
      <c r="E7">
        <f>E6+H$1</f>
        <v>4</v>
      </c>
    </row>
    <row r="8" spans="1:5" ht="12.75">
      <c r="A8" s="20"/>
      <c r="B8" s="20"/>
      <c r="D8">
        <f>D7</f>
        <v>1</v>
      </c>
      <c r="E8">
        <f>E7</f>
        <v>4</v>
      </c>
    </row>
    <row r="9" spans="1:5" ht="12.75">
      <c r="A9" s="20"/>
      <c r="B9" s="20"/>
      <c r="D9">
        <f aca="true" t="shared" si="0" ref="D9:D16">D8+H$1</f>
        <v>2</v>
      </c>
      <c r="E9">
        <f aca="true" t="shared" si="1" ref="E9:E16">E$2+4</f>
        <v>4</v>
      </c>
    </row>
    <row r="10" spans="1:5" ht="12.75">
      <c r="A10" s="20"/>
      <c r="B10" s="20"/>
      <c r="D10">
        <f t="shared" si="0"/>
        <v>3</v>
      </c>
      <c r="E10">
        <f t="shared" si="1"/>
        <v>4</v>
      </c>
    </row>
    <row r="11" spans="1:5" ht="12.75">
      <c r="A11" s="20"/>
      <c r="B11" s="20"/>
      <c r="D11">
        <f t="shared" si="0"/>
        <v>4</v>
      </c>
      <c r="E11">
        <f t="shared" si="1"/>
        <v>4</v>
      </c>
    </row>
    <row r="12" spans="1:5" ht="12.75">
      <c r="A12" s="20"/>
      <c r="B12" s="20"/>
      <c r="D12">
        <f t="shared" si="0"/>
        <v>5</v>
      </c>
      <c r="E12">
        <f t="shared" si="1"/>
        <v>4</v>
      </c>
    </row>
    <row r="13" spans="1:5" ht="12.75">
      <c r="A13" s="20"/>
      <c r="B13" s="20"/>
      <c r="D13">
        <f t="shared" si="0"/>
        <v>6</v>
      </c>
      <c r="E13">
        <f t="shared" si="1"/>
        <v>4</v>
      </c>
    </row>
    <row r="14" spans="1:5" ht="12.75">
      <c r="A14" s="20"/>
      <c r="B14" s="20"/>
      <c r="D14">
        <f t="shared" si="0"/>
        <v>7</v>
      </c>
      <c r="E14">
        <f t="shared" si="1"/>
        <v>4</v>
      </c>
    </row>
    <row r="15" spans="1:5" ht="12.75">
      <c r="A15" s="20"/>
      <c r="B15" s="20"/>
      <c r="D15">
        <f t="shared" si="0"/>
        <v>8</v>
      </c>
      <c r="E15">
        <f t="shared" si="1"/>
        <v>4</v>
      </c>
    </row>
    <row r="16" spans="1:5" ht="12.75">
      <c r="A16" s="20"/>
      <c r="B16" s="20"/>
      <c r="D16">
        <f t="shared" si="0"/>
        <v>9</v>
      </c>
      <c r="E16">
        <f t="shared" si="1"/>
        <v>4</v>
      </c>
    </row>
    <row r="17" spans="1:5" ht="12.75">
      <c r="A17" s="20"/>
      <c r="B17" s="20"/>
      <c r="D17">
        <f aca="true" t="shared" si="2" ref="D17:D24">D$16</f>
        <v>9</v>
      </c>
      <c r="E17">
        <f aca="true" t="shared" si="3" ref="E17:E24">E16-H$1</f>
        <v>3</v>
      </c>
    </row>
    <row r="18" spans="1:5" ht="12.75">
      <c r="A18" s="20"/>
      <c r="B18" s="20"/>
      <c r="D18">
        <f t="shared" si="2"/>
        <v>9</v>
      </c>
      <c r="E18">
        <f t="shared" si="3"/>
        <v>2</v>
      </c>
    </row>
    <row r="19" spans="1:5" ht="12.75">
      <c r="A19" s="20"/>
      <c r="B19" s="20"/>
      <c r="D19">
        <f t="shared" si="2"/>
        <v>9</v>
      </c>
      <c r="E19">
        <f t="shared" si="3"/>
        <v>1</v>
      </c>
    </row>
    <row r="20" spans="1:5" ht="12.75">
      <c r="A20" s="20"/>
      <c r="B20" s="20"/>
      <c r="D20">
        <f t="shared" si="2"/>
        <v>9</v>
      </c>
      <c r="E20">
        <f t="shared" si="3"/>
        <v>0</v>
      </c>
    </row>
    <row r="21" spans="1:5" ht="12.75">
      <c r="A21" s="20"/>
      <c r="B21" s="20"/>
      <c r="D21">
        <f t="shared" si="2"/>
        <v>9</v>
      </c>
      <c r="E21">
        <f t="shared" si="3"/>
        <v>-1</v>
      </c>
    </row>
    <row r="22" spans="1:5" ht="12.75">
      <c r="A22" s="20"/>
      <c r="B22" s="20"/>
      <c r="D22" s="20">
        <f t="shared" si="2"/>
        <v>9</v>
      </c>
      <c r="E22" s="20">
        <f t="shared" si="3"/>
        <v>-2</v>
      </c>
    </row>
    <row r="23" spans="1:5" ht="12.75">
      <c r="A23" s="20"/>
      <c r="B23" s="20"/>
      <c r="D23" s="20">
        <f t="shared" si="2"/>
        <v>9</v>
      </c>
      <c r="E23" s="20">
        <f t="shared" si="3"/>
        <v>-3</v>
      </c>
    </row>
    <row r="24" spans="1:5" ht="12.75">
      <c r="A24" s="20"/>
      <c r="B24" s="20"/>
      <c r="D24" s="41">
        <f t="shared" si="2"/>
        <v>9</v>
      </c>
      <c r="E24" s="41">
        <f t="shared" si="3"/>
        <v>-4</v>
      </c>
    </row>
    <row r="25" spans="4:5" ht="12.75">
      <c r="D25">
        <f aca="true" t="shared" si="4" ref="D25:D32">D24-H$1</f>
        <v>8</v>
      </c>
      <c r="E25">
        <f aca="true" t="shared" si="5" ref="E25:E32">E$2-4</f>
        <v>-4</v>
      </c>
    </row>
    <row r="26" spans="4:5" ht="12.75">
      <c r="D26">
        <f t="shared" si="4"/>
        <v>7</v>
      </c>
      <c r="E26">
        <f t="shared" si="5"/>
        <v>-4</v>
      </c>
    </row>
    <row r="27" spans="4:5" ht="12.75">
      <c r="D27">
        <f t="shared" si="4"/>
        <v>6</v>
      </c>
      <c r="E27">
        <f t="shared" si="5"/>
        <v>-4</v>
      </c>
    </row>
    <row r="28" spans="4:5" ht="12.75">
      <c r="D28">
        <f t="shared" si="4"/>
        <v>5</v>
      </c>
      <c r="E28">
        <f t="shared" si="5"/>
        <v>-4</v>
      </c>
    </row>
    <row r="29" spans="4:5" ht="12.75">
      <c r="D29">
        <f t="shared" si="4"/>
        <v>4</v>
      </c>
      <c r="E29">
        <f t="shared" si="5"/>
        <v>-4</v>
      </c>
    </row>
    <row r="30" spans="4:5" ht="12.75">
      <c r="D30">
        <f t="shared" si="4"/>
        <v>3</v>
      </c>
      <c r="E30">
        <f t="shared" si="5"/>
        <v>-4</v>
      </c>
    </row>
    <row r="31" spans="4:5" ht="12.75">
      <c r="D31">
        <f t="shared" si="4"/>
        <v>2</v>
      </c>
      <c r="E31">
        <f t="shared" si="5"/>
        <v>-4</v>
      </c>
    </row>
    <row r="32" spans="4:5" ht="12.75">
      <c r="D32">
        <f t="shared" si="4"/>
        <v>1</v>
      </c>
      <c r="E32">
        <f t="shared" si="5"/>
        <v>-4</v>
      </c>
    </row>
    <row r="33" spans="4:5" ht="12.75">
      <c r="D33" s="22">
        <f>D$2-4</f>
        <v>1</v>
      </c>
      <c r="E33" s="22">
        <f>E32+H$1</f>
        <v>-3</v>
      </c>
    </row>
    <row r="34" spans="4:5" ht="12.75">
      <c r="D34" s="22">
        <f>D$2-4</f>
        <v>1</v>
      </c>
      <c r="E34" s="22">
        <f>E33+H$1</f>
        <v>-2</v>
      </c>
    </row>
    <row r="35" spans="4:5" ht="12.75">
      <c r="D35" s="22">
        <f>D$2-4</f>
        <v>1</v>
      </c>
      <c r="E35" s="22">
        <f>E34+H$1</f>
        <v>-1</v>
      </c>
    </row>
    <row r="36" spans="4:5" ht="12.75">
      <c r="D36" s="22">
        <f>D$2-4</f>
        <v>1</v>
      </c>
      <c r="E36" s="22">
        <f>E35+H$1</f>
        <v>0</v>
      </c>
    </row>
    <row r="45" spans="4:5" ht="12.75">
      <c r="D45" s="20"/>
      <c r="E45" s="20"/>
    </row>
  </sheetData>
  <sheetProtection password="CCAF" sheet="1"/>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dcterms:created xsi:type="dcterms:W3CDTF">2013-02-02T18:30:25Z</dcterms:created>
  <dcterms:modified xsi:type="dcterms:W3CDTF">2013-03-18T08:08:39Z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